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EVOKO\Evoko Marketing\ROOM MANAGER\ROI calculation\"/>
    </mc:Choice>
  </mc:AlternateContent>
  <bookViews>
    <workbookView xWindow="480" yWindow="180" windowWidth="18195" windowHeight="8955" activeTab="1"/>
  </bookViews>
  <sheets>
    <sheet name="Instructions" sheetId="2" r:id="rId1"/>
    <sheet name="ROI_estimate" sheetId="1" r:id="rId2"/>
  </sheets>
  <definedNames>
    <definedName name="_xlnm.Print_Area" localSheetId="0">Instructions!$B$2:$Q$52</definedName>
    <definedName name="_xlnm.Print_Area" localSheetId="1">ROI_estimate!$B$2:$Q$59</definedName>
  </definedNames>
  <calcPr calcId="171027" iterate="1" calcOnSave="0"/>
</workbook>
</file>

<file path=xl/calcChain.xml><?xml version="1.0" encoding="utf-8"?>
<calcChain xmlns="http://schemas.openxmlformats.org/spreadsheetml/2006/main">
  <c r="R40" i="2" l="1"/>
  <c r="S40" i="2" s="1"/>
  <c r="T40" i="2" s="1"/>
  <c r="U40" i="2" s="1"/>
  <c r="V40" i="2" s="1"/>
  <c r="W40" i="2" s="1"/>
  <c r="X40" i="2" s="1"/>
  <c r="Y40" i="2" s="1"/>
  <c r="Z40" i="2" s="1"/>
  <c r="AA40" i="2" s="1"/>
  <c r="AB40" i="2" s="1"/>
  <c r="AC40" i="2" s="1"/>
  <c r="AD40" i="2" s="1"/>
  <c r="AE40" i="2" s="1"/>
  <c r="E49" i="1" l="1"/>
  <c r="E45" i="1"/>
  <c r="E44" i="1"/>
  <c r="E39" i="1"/>
  <c r="E38" i="1"/>
  <c r="E29" i="1"/>
  <c r="E21" i="1"/>
  <c r="E17" i="1"/>
  <c r="E13" i="1"/>
  <c r="E12" i="1"/>
  <c r="E11" i="1"/>
  <c r="E8" i="1"/>
  <c r="E7" i="1"/>
  <c r="H40" i="1"/>
  <c r="I40" i="1" s="1"/>
  <c r="J40" i="1" s="1"/>
  <c r="K40" i="1" s="1"/>
  <c r="L40" i="1" s="1"/>
  <c r="M40" i="1" s="1"/>
  <c r="N40" i="1" s="1"/>
  <c r="O40" i="1" s="1"/>
  <c r="P40" i="1" s="1"/>
  <c r="Q40" i="1" s="1"/>
  <c r="R40" i="1" s="1"/>
  <c r="S40" i="1" s="1"/>
  <c r="T40" i="1" s="1"/>
  <c r="U40" i="1" s="1"/>
  <c r="V40" i="1" s="1"/>
  <c r="W40" i="1" s="1"/>
  <c r="X40" i="1" s="1"/>
  <c r="Y40" i="1" s="1"/>
  <c r="Z40" i="1" s="1"/>
  <c r="AA40" i="1" s="1"/>
  <c r="AB40" i="1" s="1"/>
  <c r="AC40" i="1" s="1"/>
  <c r="AD40" i="1" s="1"/>
  <c r="AE40" i="1" s="1"/>
  <c r="C52" i="1"/>
  <c r="C51" i="1"/>
  <c r="C50" i="1"/>
  <c r="C40" i="1"/>
  <c r="C46" i="1"/>
  <c r="C37" i="1"/>
  <c r="C30" i="1"/>
  <c r="C28" i="1"/>
  <c r="C20" i="1"/>
  <c r="C22" i="1" s="1"/>
  <c r="C25" i="1" s="1"/>
  <c r="C16" i="1"/>
  <c r="C18" i="1" s="1"/>
  <c r="C24" i="1" s="1"/>
  <c r="C14" i="1"/>
  <c r="C9" i="1"/>
  <c r="C41" i="1" l="1"/>
  <c r="C55" i="1" s="1"/>
  <c r="F5" i="1"/>
  <c r="G7" i="1" s="1"/>
  <c r="D22" i="1"/>
  <c r="C53" i="1"/>
  <c r="C57" i="1" s="1"/>
  <c r="C31" i="1"/>
  <c r="C34" i="1" s="1"/>
  <c r="C26" i="1"/>
  <c r="C33" i="1" s="1"/>
  <c r="G9" i="1" l="1"/>
  <c r="G8" i="1" s="1"/>
  <c r="G41" i="1"/>
  <c r="N9" i="1"/>
  <c r="G26" i="1"/>
  <c r="L26" i="1" s="1"/>
  <c r="G24" i="1"/>
  <c r="L24" i="1" s="1"/>
  <c r="G42" i="1"/>
  <c r="C35" i="1"/>
  <c r="C43" i="1" s="1"/>
  <c r="C47" i="1" s="1"/>
  <c r="C56" i="1" s="1"/>
  <c r="G25" i="1" s="1"/>
  <c r="N7" i="1" l="1"/>
  <c r="N8" i="1"/>
  <c r="C58" i="1"/>
  <c r="M58" i="1" s="1"/>
  <c r="L25" i="1"/>
  <c r="H41" i="1" l="1"/>
  <c r="I41" i="1" s="1"/>
  <c r="H42" i="1"/>
  <c r="O39" i="1"/>
  <c r="J41" i="1" l="1"/>
  <c r="I42" i="1"/>
  <c r="K41" i="1" l="1"/>
  <c r="J42" i="1"/>
  <c r="L41" i="1" l="1"/>
  <c r="K42" i="1"/>
  <c r="M41" i="1" l="1"/>
  <c r="L42" i="1"/>
  <c r="N41" i="1" l="1"/>
  <c r="M42" i="1"/>
  <c r="I43" i="1" s="1"/>
  <c r="O41" i="1" l="1"/>
  <c r="N42" i="1"/>
  <c r="P41" i="1" l="1"/>
  <c r="O42" i="1"/>
  <c r="Q41" i="1" l="1"/>
  <c r="P42" i="1"/>
  <c r="R41" i="2" l="1"/>
  <c r="R41" i="1"/>
  <c r="Q42" i="1"/>
  <c r="S41" i="2" l="1"/>
  <c r="R42" i="2"/>
  <c r="S41" i="1"/>
  <c r="R42" i="1"/>
  <c r="T41" i="2" l="1"/>
  <c r="S42" i="2"/>
  <c r="T41" i="1"/>
  <c r="S42" i="1"/>
  <c r="K43" i="1" s="1"/>
  <c r="T42" i="2" l="1"/>
  <c r="U41" i="2"/>
  <c r="U41" i="1"/>
  <c r="T42" i="1"/>
  <c r="V41" i="2" l="1"/>
  <c r="U42" i="2"/>
  <c r="V41" i="1"/>
  <c r="U42" i="1"/>
  <c r="W41" i="2" l="1"/>
  <c r="V42" i="2"/>
  <c r="W41" i="1"/>
  <c r="V42" i="1"/>
  <c r="X41" i="2" l="1"/>
  <c r="W42" i="2"/>
  <c r="X41" i="1"/>
  <c r="W42" i="1"/>
  <c r="Y41" i="2" l="1"/>
  <c r="X42" i="2"/>
  <c r="Y41" i="1"/>
  <c r="X42" i="1"/>
  <c r="Y42" i="2" l="1"/>
  <c r="Z41" i="2"/>
  <c r="Z41" i="1"/>
  <c r="Y42" i="1"/>
  <c r="Z42" i="2" l="1"/>
  <c r="AA41" i="2"/>
  <c r="AA41" i="1"/>
  <c r="Z42" i="1"/>
  <c r="AA42" i="2" l="1"/>
  <c r="AB41" i="2"/>
  <c r="AB41" i="1"/>
  <c r="AA42" i="1"/>
  <c r="AB42" i="2" l="1"/>
  <c r="AC41" i="2"/>
  <c r="AC41" i="1"/>
  <c r="AB42" i="1"/>
  <c r="AC42" i="2" l="1"/>
  <c r="AD41" i="2"/>
  <c r="AD41" i="1"/>
  <c r="AC42" i="1"/>
  <c r="AD42" i="2" l="1"/>
  <c r="AE41" i="2"/>
  <c r="AE42" i="2" s="1"/>
  <c r="AE41" i="1"/>
  <c r="AE42" i="1" s="1"/>
  <c r="P43" i="1" s="1"/>
  <c r="AD42" i="1"/>
</calcChain>
</file>

<file path=xl/sharedStrings.xml><?xml version="1.0" encoding="utf-8"?>
<sst xmlns="http://schemas.openxmlformats.org/spreadsheetml/2006/main" count="99" uniqueCount="74">
  <si>
    <t>= Total Investment</t>
  </si>
  <si>
    <t>= Total Meeting Hours per Month</t>
  </si>
  <si>
    <t>No. of meeting rooms with Evoko Room Manager</t>
  </si>
  <si>
    <t>* Cost per Evoko Room Manager</t>
  </si>
  <si>
    <t>* Avg. meeting time (hrs)</t>
  </si>
  <si>
    <t>* Avg. share of meetings ending ahead of schedule</t>
  </si>
  <si>
    <t>Avg. meeting time (hrs)</t>
  </si>
  <si>
    <t>= Avg. no. of Meetings per month ended ahead of schedule</t>
  </si>
  <si>
    <t>Avg. no. of Meetings per month ended ahead of schedule</t>
  </si>
  <si>
    <t>= Avg. Meeting time not used due to meetings ending ahead of schedule (hrs)</t>
  </si>
  <si>
    <t>* Avg. Meeting time not used due to meetings ending ahead of schedule (hrs)</t>
  </si>
  <si>
    <t>* Avg. share of meetings booked but not used ("no-shows")</t>
  </si>
  <si>
    <t>+ Total Meeting time not used per month due to "no-shows" (hrs)</t>
  </si>
  <si>
    <t>Total Meeting time not used per month due to ending ahead of schedule (hrs)</t>
  </si>
  <si>
    <t>* Avg. Size of meeting rooms (sqr. fot or meter)</t>
  </si>
  <si>
    <t>* Avg. Cost per sqr. fot or meter and month</t>
  </si>
  <si>
    <t>Total no. of Employees</t>
  </si>
  <si>
    <t>* Avg. no. of meetings per month and employee</t>
  </si>
  <si>
    <r>
      <t xml:space="preserve">Avg. no. of meetings per month </t>
    </r>
    <r>
      <rPr>
        <i/>
        <sz val="8"/>
        <color theme="1"/>
        <rFont val="Arial"/>
        <family val="2"/>
      </rPr>
      <t>(two employees in the same meeting = two meetings)</t>
    </r>
  </si>
  <si>
    <t>Total Meetng Time Not Used per Month</t>
  </si>
  <si>
    <t>/ No. of working hours per month</t>
  </si>
  <si>
    <t>Share of meeting room area saved by analyzing data from Evoko Room Manager and optimizing the resource set up</t>
  </si>
  <si>
    <t>* No. of meeting rooms with Evoko Room Manager</t>
  </si>
  <si>
    <t>= Total Monthly Cost Savings by Evoko Room Manager</t>
  </si>
  <si>
    <t>= Meeting time not used per month due to "no-shows" (hrs)</t>
  </si>
  <si>
    <t>= Meeting time not used per month due to ending ahead of schedule (hrs)</t>
  </si>
  <si>
    <t>= Monthly Cost Savings by Hassle Free Bookings and Clear Booking Status</t>
  </si>
  <si>
    <t>= Monthly Cost Savings by Resource Optimization</t>
  </si>
  <si>
    <t>* Avg. Salary per month, incl. social security tax and benifits</t>
  </si>
  <si>
    <t>= Monthly Cost Savings by Released Meeting Time</t>
  </si>
  <si>
    <t>Monthly Cost Savings by Hassle Free Bookings and Clear Booking Status</t>
  </si>
  <si>
    <t>+ Monthly Cost Savings by Released Meeting Time</t>
  </si>
  <si>
    <t>+ Monthly Cost Savings by Resource Optimization</t>
  </si>
  <si>
    <t>Evoko Room Manager  -  Return On Investment Calculation</t>
  </si>
  <si>
    <t>Total time</t>
  </si>
  <si>
    <t>Meeting time</t>
  </si>
  <si>
    <t>Other</t>
  </si>
  <si>
    <t>Total meeting time</t>
  </si>
  <si>
    <t>Used</t>
  </si>
  <si>
    <t>Unused</t>
  </si>
  <si>
    <t>Hassle Free Bookings and Clear Booking Status</t>
  </si>
  <si>
    <t>Released Meeting Time</t>
  </si>
  <si>
    <t>Resource Optimization</t>
  </si>
  <si>
    <t>ROI</t>
  </si>
  <si>
    <t>ROI%</t>
  </si>
  <si>
    <t>Total Yearly Cost Savings:</t>
  </si>
  <si>
    <r>
      <rPr>
        <sz val="8"/>
        <color rgb="FFC00000"/>
        <rFont val="Wingdings 3"/>
        <family val="1"/>
        <charset val="2"/>
      </rPr>
      <t>t</t>
    </r>
    <r>
      <rPr>
        <i/>
        <sz val="8"/>
        <color rgb="FFC00000"/>
        <rFont val="Arial"/>
        <family val="2"/>
      </rPr>
      <t xml:space="preserve"> PLEASE ENTER VALUE</t>
    </r>
  </si>
  <si>
    <t>* Avg. time spent per meeting trying to find free rooms, sorting out double bookings, interrupted meetings, etc. (min)</t>
  </si>
  <si>
    <t>www.evoko.se</t>
  </si>
  <si>
    <t>This is a Return On Investment (ROI) calculation tool, which aims to give you an estimate on the ROI from investing in the Evoko Room Manager solution. By taking the hassle out of meeting room bookings, reducing double bookings and interrupted meetings, as well as providing valuable statistics to optimize the company's resource use, the Evoko Room Manager can provide substantial cost reductions. By entering data from your company on the next sheet, you can see how much money you can save.</t>
  </si>
  <si>
    <t>Investment break even point:</t>
  </si>
  <si>
    <r>
      <t xml:space="preserve">Instructions - </t>
    </r>
    <r>
      <rPr>
        <i/>
        <sz val="11.2"/>
        <color theme="1"/>
        <rFont val="Arial"/>
        <family val="2"/>
      </rPr>
      <t>Evoko Room Manager ROI calculation tool</t>
    </r>
  </si>
  <si>
    <t>- Enter data into the following input cells (grey color):</t>
  </si>
  <si>
    <t>Cost per Evoko Room Manager</t>
  </si>
  <si>
    <t>Avg. no. of meetings per month and employee</t>
  </si>
  <si>
    <t>Avg. share of meetings ending ahead of schedule</t>
  </si>
  <si>
    <t>Avg. share of meetings booked but not used ("no-shows")</t>
  </si>
  <si>
    <t>Avg. time spent per meeting trying to find free rooms, sorting out double bookings, interrupted meetings, etc. (min)</t>
  </si>
  <si>
    <t>Avg. Salary per month, incl. social security tax and benifits</t>
  </si>
  <si>
    <t>Avg. Size of meeting rooms (sqr. fot or meter)</t>
  </si>
  <si>
    <t>Avg. Cost per sqr. fot or meter and month</t>
  </si>
  <si>
    <t>- Any currency can be used, as long as the same currency is used throughout the model. The currency of the input values will also be the currency of the output.</t>
  </si>
  <si>
    <t>- For the area values, either square fot or square meeter can be used, as long as the same unit is used in all places.</t>
  </si>
  <si>
    <t>- Time values are given in hours in all places except for the input value for "Avg. time spent per meeting trying to find free rooms, sorting out double bookings, interrupted meetings etc."</t>
  </si>
  <si>
    <t>- Note that the input value for "Avg. Salary per month" also should include social security tax and benifits to correctly reflect the personnell cost.</t>
  </si>
  <si>
    <t>- Missing values will be indicated to the right of the input cell.</t>
  </si>
  <si>
    <t>- Using the input values, the model will automatically calculate the costs savings that can be made using the Evoko Room Manager.</t>
  </si>
  <si>
    <t>- When all input values are entered, the model will present a number of graphs and key figures that illustrate the cost savings and ROI of the Evoko Room Manager.</t>
  </si>
  <si>
    <t>Please note that this model only provides estimates and that the output is completely dependend on the accuracy of the input values. Evoko Unlimited AB does not accept any responisbility for the accuracy of the model or the decisions that are based upon it. The sole purpose of the model is to provide an illustration of the costs related to inefficient booking systems and resource use.</t>
  </si>
  <si>
    <t>© Copyright Evoko Unlimited AB</t>
  </si>
  <si>
    <t>- For details about the Evoko Room Manager or any questions, please visit www.evoko.se</t>
  </si>
  <si>
    <t>* Avg. share of meeting time not used when meetings end ahead of schedule</t>
  </si>
  <si>
    <t>Avg. share of meeting time not used when meetings end ahead of schedule</t>
  </si>
  <si>
    <t>= Total Meeting Time Not Used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</si>
</sst>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409]mmm\ \'yy;@"/>
    <numFmt numFmtId="165" formatCode="#,##0.0_);\(#,##0.0\)"/>
    <numFmt numFmtId="166" formatCode="#,##0.0\x_);\(#,##0.0\x\);\–"/>
    <numFmt numFmtId="167" formatCode="\+#,##0.0\x;\–#,##0.0\x;\–"/>
    <numFmt numFmtId="168" formatCode="#,##0.0_);\(#,##0.0\);\–"/>
    <numFmt numFmtId="169" formatCode="#,##0.0%_);\(#,##0.0%\);\–"/>
    <numFmt numFmtId="170" formatCode="\+#,##0.0%;\–#,##0.0%;\–"/>
    <numFmt numFmtId="171" formatCode="\+#,##0.0;\–#,##0.0;\–"/>
    <numFmt numFmtId="172" formatCode="\+#,##0.0%\p;\–#,##0.0%\p;\–"/>
    <numFmt numFmtId="173" formatCode="#,##0_);\(#,##0\);\–"/>
    <numFmt numFmtId="174" formatCode="#,##0%_);\(#,##0%\);\–"/>
    <numFmt numFmtId="175" formatCode="#,##0_);\(#,##0\)"/>
    <numFmt numFmtId="176" formatCode=";;;"/>
    <numFmt numFmtId="177" formatCode="\+#,##0%;\–#,##0%;\–"/>
  </numFmts>
  <fonts count="17" x14ac:knownFonts="1">
    <font>
      <sz val="10"/>
      <color theme="1"/>
      <name val="Arial"/>
      <family val="2"/>
    </font>
    <font>
      <sz val="10"/>
      <color theme="1"/>
      <name val="Arial"/>
      <family val="2"/>
    </font>
    <font>
      <b/>
      <sz val="10"/>
      <color theme="1"/>
      <name val="Arial"/>
      <family val="2"/>
    </font>
    <font>
      <i/>
      <sz val="10"/>
      <color theme="1"/>
      <name val="Arial"/>
      <family val="2"/>
    </font>
    <font>
      <b/>
      <sz val="16"/>
      <color theme="1"/>
      <name val="Arial"/>
      <family val="2"/>
    </font>
    <font>
      <b/>
      <u val="singleAccounting"/>
      <sz val="10"/>
      <color theme="1"/>
      <name val="Arial"/>
      <family val="2"/>
      <scheme val="major"/>
    </font>
    <font>
      <b/>
      <u val="singleAccounting"/>
      <sz val="10"/>
      <color theme="1"/>
      <name val="Arial"/>
      <family val="2"/>
    </font>
    <font>
      <i/>
      <sz val="8"/>
      <color theme="1"/>
      <name val="Arial"/>
      <family val="2"/>
    </font>
    <font>
      <b/>
      <sz val="11"/>
      <color theme="1"/>
      <name val="Arial"/>
      <family val="2"/>
    </font>
    <font>
      <b/>
      <sz val="14"/>
      <color theme="1"/>
      <name val="Arial"/>
      <family val="2"/>
    </font>
    <font>
      <b/>
      <i/>
      <sz val="10"/>
      <color rgb="FFC00000"/>
      <name val="Arial"/>
      <family val="2"/>
    </font>
    <font>
      <i/>
      <sz val="8"/>
      <color rgb="FFC00000"/>
      <name val="Arial"/>
      <family val="2"/>
    </font>
    <font>
      <sz val="8"/>
      <color rgb="FFC00000"/>
      <name val="Wingdings 3"/>
      <family val="1"/>
      <charset val="2"/>
    </font>
    <font>
      <u/>
      <sz val="10"/>
      <color theme="10"/>
      <name val="Arial"/>
      <family val="2"/>
    </font>
    <font>
      <i/>
      <sz val="11.2"/>
      <color theme="1"/>
      <name val="Arial"/>
      <family val="2"/>
    </font>
    <font>
      <sz val="9"/>
      <color theme="1"/>
      <name val="Arial"/>
      <family val="2"/>
    </font>
    <font>
      <b/>
      <u/>
      <sz val="10"/>
      <color theme="10"/>
      <name val="Arial"/>
      <family val="2"/>
    </font>
  </fonts>
  <fills count="5">
    <fill>
      <patternFill patternType="none"/>
    </fill>
    <fill>
      <patternFill patternType="gray125"/>
    </fill>
    <fill>
      <patternFill patternType="solid">
        <fgColor rgb="FFF1F4F9"/>
        <bgColor indexed="64"/>
      </patternFill>
    </fill>
    <fill>
      <patternFill patternType="solid">
        <fgColor theme="3" tint="0.59996337778862885"/>
        <bgColor indexed="64"/>
      </patternFill>
    </fill>
    <fill>
      <patternFill patternType="solid">
        <fgColor theme="0" tint="-0.14999847407452621"/>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style="medium">
        <color theme="5"/>
      </top>
      <bottom/>
      <diagonal/>
    </border>
    <border>
      <left/>
      <right/>
      <top/>
      <bottom style="thin">
        <color theme="5"/>
      </bottom>
      <diagonal/>
    </border>
    <border>
      <left/>
      <right/>
      <top style="hair">
        <color theme="5"/>
      </top>
      <bottom style="hair">
        <color theme="5"/>
      </bottom>
      <diagonal/>
    </border>
    <border>
      <left/>
      <right/>
      <top style="thin">
        <color theme="1"/>
      </top>
      <bottom style="double">
        <color theme="1"/>
      </bottom>
      <diagonal/>
    </border>
    <border>
      <left/>
      <right/>
      <top style="thin">
        <color theme="1"/>
      </top>
      <bottom/>
      <diagonal/>
    </border>
  </borders>
  <cellStyleXfs count="18">
    <xf numFmtId="0" fontId="0" fillId="0" borderId="0"/>
    <xf numFmtId="0" fontId="5" fillId="0" borderId="0" applyNumberFormat="0" applyFill="0" applyBorder="0">
      <alignment horizontal="centerContinuous"/>
    </xf>
    <xf numFmtId="0" fontId="4" fillId="2" borderId="2"/>
    <xf numFmtId="0" fontId="6" fillId="2" borderId="2" applyNumberFormat="0">
      <alignment horizontal="centerContinuous"/>
    </xf>
    <xf numFmtId="0" fontId="1" fillId="2" borderId="3" applyNumberFormat="0">
      <alignment vertical="top"/>
    </xf>
    <xf numFmtId="0" fontId="1" fillId="2" borderId="4" applyNumberFormat="0" applyAlignment="0"/>
    <xf numFmtId="0" fontId="1" fillId="3" borderId="1" applyNumberFormat="0" applyFont="0" applyAlignment="0" applyProtection="0"/>
    <xf numFmtId="165" fontId="2" fillId="0" borderId="5" applyFill="0" applyAlignment="0"/>
    <xf numFmtId="166" fontId="1" fillId="0" borderId="0" applyFont="0" applyFill="0" applyBorder="0" applyProtection="0">
      <alignment horizontal="right"/>
    </xf>
    <xf numFmtId="167" fontId="3" fillId="0" borderId="0" applyFill="0" applyBorder="0" applyProtection="0">
      <alignment horizontal="right"/>
    </xf>
    <xf numFmtId="169" fontId="1" fillId="0" borderId="0" applyFont="0" applyFill="0" applyBorder="0" applyProtection="0">
      <alignment horizontal="right"/>
    </xf>
    <xf numFmtId="170" fontId="3" fillId="0" borderId="0" applyFill="0" applyBorder="0" applyProtection="0">
      <alignment horizontal="right"/>
    </xf>
    <xf numFmtId="164" fontId="1" fillId="0" borderId="0" applyFont="0" applyFill="0" applyBorder="0" applyProtection="0">
      <alignment horizontal="right"/>
    </xf>
    <xf numFmtId="168" fontId="1" fillId="0" borderId="0" applyFont="0" applyFill="0" applyBorder="0" applyProtection="0">
      <alignment horizontal="right"/>
    </xf>
    <xf numFmtId="171" fontId="3" fillId="0" borderId="0" applyFill="0" applyBorder="0" applyProtection="0">
      <alignment horizontal="right"/>
    </xf>
    <xf numFmtId="172" fontId="3" fillId="0" borderId="0" applyFill="0" applyBorder="0" applyProtection="0">
      <alignment horizontal="right"/>
    </xf>
    <xf numFmtId="9" fontId="1" fillId="0" borderId="0" applyFont="0" applyFill="0" applyBorder="0" applyAlignment="0" applyProtection="0"/>
    <xf numFmtId="0" fontId="13" fillId="0" borderId="0" applyNumberFormat="0" applyFill="0" applyBorder="0" applyAlignment="0" applyProtection="0"/>
  </cellStyleXfs>
  <cellXfs count="48">
    <xf numFmtId="0" fontId="0" fillId="0" borderId="0" xfId="0"/>
    <xf numFmtId="0" fontId="0" fillId="0" borderId="0" xfId="0" quotePrefix="1"/>
    <xf numFmtId="165" fontId="2" fillId="0" borderId="5" xfId="7" quotePrefix="1"/>
    <xf numFmtId="165" fontId="2" fillId="0" borderId="6" xfId="7" quotePrefix="1" applyBorder="1"/>
    <xf numFmtId="0" fontId="0" fillId="0" borderId="0" xfId="0" quotePrefix="1" applyFill="1" applyBorder="1"/>
    <xf numFmtId="0" fontId="0" fillId="0" borderId="0" xfId="0" applyFill="1" applyBorder="1"/>
    <xf numFmtId="165" fontId="2" fillId="0" borderId="0" xfId="7" quotePrefix="1" applyBorder="1"/>
    <xf numFmtId="165" fontId="1" fillId="0" borderId="0" xfId="7" quotePrefix="1" applyFont="1" applyBorder="1"/>
    <xf numFmtId="173" fontId="2" fillId="0" borderId="5" xfId="13" applyNumberFormat="1" applyFont="1" applyBorder="1">
      <alignment horizontal="right"/>
    </xf>
    <xf numFmtId="173" fontId="0" fillId="0" borderId="0" xfId="13" applyNumberFormat="1" applyFont="1">
      <alignment horizontal="right"/>
    </xf>
    <xf numFmtId="173" fontId="2" fillId="0" borderId="6" xfId="13" applyNumberFormat="1" applyFont="1" applyBorder="1">
      <alignment horizontal="right"/>
    </xf>
    <xf numFmtId="173" fontId="2" fillId="0" borderId="0" xfId="13" applyNumberFormat="1" applyFont="1" applyBorder="1">
      <alignment horizontal="right"/>
    </xf>
    <xf numFmtId="173" fontId="1" fillId="0" borderId="0" xfId="13" applyNumberFormat="1" applyFont="1" applyBorder="1">
      <alignment horizontal="right"/>
    </xf>
    <xf numFmtId="168" fontId="0" fillId="0" borderId="0" xfId="13" applyNumberFormat="1" applyFont="1">
      <alignment horizontal="right"/>
    </xf>
    <xf numFmtId="168" fontId="2" fillId="0" borderId="6" xfId="13" applyNumberFormat="1" applyFont="1" applyBorder="1">
      <alignment horizontal="right"/>
    </xf>
    <xf numFmtId="0" fontId="3" fillId="0" borderId="0" xfId="0" applyFont="1"/>
    <xf numFmtId="175" fontId="2" fillId="0" borderId="5" xfId="7" applyNumberFormat="1" applyAlignment="1">
      <alignment horizontal="right"/>
    </xf>
    <xf numFmtId="165" fontId="8" fillId="0" borderId="5" xfId="7" quotePrefix="1" applyFont="1" applyAlignment="1">
      <alignment vertical="center"/>
    </xf>
    <xf numFmtId="173" fontId="8" fillId="0" borderId="5" xfId="13" applyNumberFormat="1" applyFont="1" applyBorder="1" applyAlignment="1">
      <alignment horizontal="right" vertical="center"/>
    </xf>
    <xf numFmtId="0" fontId="9" fillId="0" borderId="0" xfId="0" applyFont="1"/>
    <xf numFmtId="176" fontId="0" fillId="0" borderId="0" xfId="0" applyNumberFormat="1"/>
    <xf numFmtId="176" fontId="2" fillId="0" borderId="0" xfId="0" applyNumberFormat="1" applyFont="1"/>
    <xf numFmtId="176" fontId="0" fillId="0" borderId="0" xfId="16" applyNumberFormat="1" applyFont="1"/>
    <xf numFmtId="177" fontId="3" fillId="0" borderId="0" xfId="11" applyNumberFormat="1">
      <alignment horizontal="right"/>
    </xf>
    <xf numFmtId="0" fontId="10" fillId="0" borderId="0" xfId="0" applyNumberFormat="1" applyFont="1"/>
    <xf numFmtId="0" fontId="11" fillId="0" borderId="0" xfId="0" applyFont="1" applyAlignment="1">
      <alignment horizontal="left" indent="1"/>
    </xf>
    <xf numFmtId="173" fontId="0" fillId="3" borderId="1" xfId="6" applyNumberFormat="1" applyFont="1" applyAlignment="1" applyProtection="1">
      <alignment horizontal="right"/>
      <protection locked="0"/>
    </xf>
    <xf numFmtId="168" fontId="0" fillId="3" borderId="1" xfId="6" applyNumberFormat="1" applyFont="1" applyAlignment="1" applyProtection="1">
      <alignment horizontal="right"/>
      <protection locked="0"/>
    </xf>
    <xf numFmtId="174" fontId="0" fillId="3" borderId="1" xfId="6" applyNumberFormat="1" applyFont="1" applyAlignment="1" applyProtection="1">
      <alignment horizontal="right"/>
      <protection locked="0"/>
    </xf>
    <xf numFmtId="177" fontId="3" fillId="0" borderId="0" xfId="11" applyNumberFormat="1" applyAlignment="1">
      <alignment vertical="center"/>
    </xf>
    <xf numFmtId="176" fontId="0" fillId="0" borderId="0" xfId="0" applyNumberFormat="1" applyFill="1"/>
    <xf numFmtId="0" fontId="0" fillId="0" borderId="0" xfId="0" applyFill="1"/>
    <xf numFmtId="0" fontId="2" fillId="0" borderId="0" xfId="0" applyFont="1"/>
    <xf numFmtId="0" fontId="0" fillId="0" borderId="0" xfId="0" quotePrefix="1" applyAlignment="1">
      <alignment wrapText="1"/>
    </xf>
    <xf numFmtId="0" fontId="15" fillId="0" borderId="0" xfId="0" quotePrefix="1" applyFont="1" applyAlignment="1">
      <alignment horizontal="left" wrapText="1"/>
    </xf>
    <xf numFmtId="0" fontId="0" fillId="0" borderId="0" xfId="0" applyAlignment="1">
      <alignment wrapText="1"/>
    </xf>
    <xf numFmtId="0" fontId="15" fillId="0" borderId="0" xfId="0" applyFont="1" applyAlignment="1">
      <alignment horizontal="left" wrapText="1" indent="1"/>
    </xf>
    <xf numFmtId="0" fontId="7" fillId="0" borderId="0" xfId="0" applyFont="1" applyAlignment="1">
      <alignment horizontal="left" wrapText="1"/>
    </xf>
    <xf numFmtId="0" fontId="0" fillId="0" borderId="0" xfId="0" applyNumberFormat="1" applyAlignment="1">
      <alignment horizontal="right" vertical="top"/>
    </xf>
    <xf numFmtId="0" fontId="16" fillId="0" borderId="0" xfId="17" applyNumberFormat="1" applyFont="1" applyAlignment="1">
      <alignment horizontal="right" vertical="top"/>
    </xf>
    <xf numFmtId="0" fontId="0" fillId="4" borderId="0" xfId="0" applyFill="1"/>
    <xf numFmtId="176" fontId="0" fillId="4" borderId="0" xfId="0" applyNumberFormat="1" applyFill="1"/>
    <xf numFmtId="0" fontId="2" fillId="4" borderId="0" xfId="0" applyNumberFormat="1" applyFont="1" applyFill="1" applyAlignment="1">
      <alignment horizontal="right" indent="2"/>
    </xf>
    <xf numFmtId="0" fontId="2" fillId="4" borderId="0" xfId="0" applyNumberFormat="1" applyFont="1" applyFill="1" applyAlignment="1">
      <alignment horizontal="left"/>
    </xf>
    <xf numFmtId="0" fontId="2" fillId="4" borderId="0" xfId="0" applyNumberFormat="1" applyFont="1" applyFill="1" applyAlignment="1">
      <alignment horizontal="right"/>
    </xf>
    <xf numFmtId="173" fontId="2" fillId="4" borderId="0" xfId="13" applyNumberFormat="1" applyFont="1" applyFill="1">
      <alignment horizontal="right"/>
    </xf>
    <xf numFmtId="0" fontId="2" fillId="0" borderId="0" xfId="0" applyFont="1" applyAlignment="1">
      <alignment horizontal="left" wrapText="1"/>
    </xf>
    <xf numFmtId="177" fontId="3" fillId="0" borderId="0" xfId="11" applyNumberFormat="1" applyAlignment="1">
      <alignment horizontal="center" vertical="center"/>
    </xf>
  </cellXfs>
  <cellStyles count="18">
    <cellStyle name="%p chg" xfId="15"/>
    <cellStyle name="Absolute chg" xfId="14"/>
    <cellStyle name="Date" xfId="12"/>
    <cellStyle name="Heading 1" xfId="2" builtinId="16" customBuiltin="1"/>
    <cellStyle name="Heading 2" xfId="3" builtinId="17" customBuiltin="1"/>
    <cellStyle name="Heading 3" xfId="4" builtinId="18" customBuiltin="1"/>
    <cellStyle name="Heading 4" xfId="5" builtinId="19" customBuiltin="1"/>
    <cellStyle name="Hyperlink" xfId="17" builtinId="8"/>
    <cellStyle name="Input" xfId="6" builtinId="20" customBuiltin="1"/>
    <cellStyle name="Multiple" xfId="8"/>
    <cellStyle name="Multiple chg" xfId="9"/>
    <cellStyle name="Normal" xfId="0" builtinId="0"/>
    <cellStyle name="Number" xfId="13"/>
    <cellStyle name="Percent" xfId="16" builtinId="5"/>
    <cellStyle name="Percentage" xfId="10"/>
    <cellStyle name="Percentage chg" xfId="11"/>
    <cellStyle name="Title" xfId="1" builtinId="15" customBuiltin="1"/>
    <cellStyle name="Total" xfId="7" builtinId="25" customBuiltin="1"/>
  </cellStyles>
  <dxfs count="42">
    <dxf>
      <font>
        <color theme="3"/>
      </font>
    </dxf>
    <dxf>
      <font>
        <color theme="3"/>
      </font>
    </dxf>
    <dxf>
      <font>
        <color rgb="FFC00000"/>
      </font>
    </dxf>
    <dxf>
      <font>
        <color theme="3"/>
      </font>
    </dxf>
    <dxf>
      <font>
        <color theme="3"/>
      </font>
    </dxf>
    <dxf>
      <font>
        <color rgb="FFC00000"/>
      </font>
    </dxf>
    <dxf>
      <numFmt numFmtId="176" formatCode=";;;"/>
    </dxf>
    <dxf>
      <numFmt numFmtId="176" formatCode=";;;"/>
    </dxf>
    <dxf>
      <font>
        <color theme="3"/>
      </font>
    </dxf>
    <dxf>
      <font>
        <color theme="3"/>
      </font>
    </dxf>
    <dxf>
      <font>
        <color rgb="FFC00000"/>
      </font>
    </dxf>
    <dxf>
      <numFmt numFmtId="176" formatCode=";;;"/>
    </dxf>
    <dxf>
      <font>
        <color theme="3"/>
      </font>
    </dxf>
    <dxf>
      <font>
        <color theme="3"/>
      </font>
    </dxf>
    <dxf>
      <font>
        <color rgb="FFC00000"/>
      </font>
    </dxf>
    <dxf>
      <numFmt numFmtId="176" formatCode=";;;"/>
    </dxf>
    <dxf>
      <numFmt numFmtId="176" formatCode=";;;"/>
    </dxf>
    <dxf>
      <numFmt numFmtId="176" formatCode=";;;"/>
    </dxf>
    <dxf>
      <numFmt numFmtId="176" formatCode=";;;"/>
    </dxf>
    <dxf>
      <numFmt numFmtId="176" formatCode=";;;"/>
    </dxf>
    <dxf>
      <numFmt numFmtId="176" formatCode=";;;"/>
    </dxf>
    <dxf>
      <font>
        <color theme="3"/>
      </font>
    </dxf>
    <dxf>
      <font>
        <color theme="3"/>
      </font>
    </dxf>
    <dxf>
      <font>
        <color rgb="FFC00000"/>
      </font>
    </dxf>
    <dxf>
      <font>
        <color theme="3"/>
      </font>
    </dxf>
    <dxf>
      <font>
        <color theme="3"/>
      </font>
    </dxf>
    <dxf>
      <font>
        <color rgb="FFC00000"/>
      </font>
    </dxf>
    <dxf>
      <font>
        <color theme="3"/>
      </font>
    </dxf>
    <dxf>
      <font>
        <color theme="3"/>
      </font>
    </dxf>
    <dxf>
      <font>
        <color rgb="FFC00000"/>
      </font>
    </dxf>
    <dxf>
      <font>
        <color theme="3"/>
      </font>
    </dxf>
    <dxf>
      <font>
        <color theme="3"/>
      </font>
    </dxf>
    <dxf>
      <font>
        <color rgb="FFC00000"/>
      </font>
    </dxf>
    <dxf>
      <font>
        <color theme="3"/>
      </font>
    </dxf>
    <dxf>
      <font>
        <color theme="3"/>
      </font>
    </dxf>
    <dxf>
      <font>
        <color theme="0"/>
      </font>
      <numFmt numFmtId="176" formatCode=";;;"/>
    </dxf>
    <dxf>
      <font>
        <color theme="3"/>
      </font>
    </dxf>
    <dxf>
      <font>
        <color theme="3"/>
      </font>
    </dxf>
    <dxf>
      <font>
        <color theme="0"/>
      </font>
      <numFmt numFmtId="176" formatCode=";;;"/>
    </dxf>
    <dxf>
      <font>
        <color theme="3"/>
      </font>
    </dxf>
    <dxf>
      <font>
        <color theme="3"/>
      </font>
    </dxf>
    <dxf>
      <font>
        <color theme="0"/>
      </font>
      <numFmt numFmtId="176" formatCode=";;;"/>
    </dxf>
  </dxfs>
  <tableStyles count="0" defaultTableStyle="TableStyleMedium2" defaultPivotStyle="PivotStyleLight16"/>
  <colors>
    <mruColors>
      <color rgb="FFEC6476"/>
      <color rgb="FF4BBFE0"/>
      <color rgb="FF74BF95"/>
      <color rgb="FFBFCE00"/>
      <color rgb="FFA3B000"/>
      <color rgb="FF808A00"/>
      <color rgb="FF98A400"/>
      <color rgb="FFDB8F51"/>
      <color rgb="FFF1F4F9"/>
      <color rgb="FFCBD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sv-SE" sz="1400"/>
              <a:t>Share of time spent on</a:t>
            </a:r>
            <a:r>
              <a:rPr lang="sv-SE" sz="1400" baseline="0"/>
              <a:t> meetings</a:t>
            </a:r>
            <a:endParaRPr lang="sv-SE" sz="1400"/>
          </a:p>
        </c:rich>
      </c:tx>
      <c:overlay val="1"/>
    </c:title>
    <c:autoTitleDeleted val="0"/>
    <c:plotArea>
      <c:layout>
        <c:manualLayout>
          <c:layoutTarget val="inner"/>
          <c:xMode val="edge"/>
          <c:yMode val="edge"/>
          <c:x val="0.20404617936383962"/>
          <c:y val="0.1664726014525679"/>
          <c:w val="0.59190792695085581"/>
          <c:h val="0.77102760786993052"/>
        </c:manualLayout>
      </c:layout>
      <c:pieChart>
        <c:varyColors val="1"/>
        <c:ser>
          <c:idx val="0"/>
          <c:order val="0"/>
          <c:explosion val="25"/>
          <c:dPt>
            <c:idx val="0"/>
            <c:bubble3D val="0"/>
            <c:explosion val="0"/>
            <c:spPr>
              <a:solidFill>
                <a:srgbClr val="74BF95"/>
              </a:solidFill>
            </c:spPr>
            <c:extLst>
              <c:ext xmlns:c16="http://schemas.microsoft.com/office/drawing/2014/chart" uri="{C3380CC4-5D6E-409C-BE32-E72D297353CC}">
                <c16:uniqueId val="{00000001-0AA6-4031-83A0-188ACC7BDF58}"/>
              </c:ext>
            </c:extLst>
          </c:dPt>
          <c:dPt>
            <c:idx val="1"/>
            <c:bubble3D val="0"/>
            <c:explosion val="13"/>
            <c:spPr>
              <a:solidFill>
                <a:schemeClr val="tx2">
                  <a:lumMod val="40000"/>
                  <a:lumOff val="60000"/>
                </a:schemeClr>
              </a:solidFill>
            </c:spPr>
            <c:extLst>
              <c:ext xmlns:c16="http://schemas.microsoft.com/office/drawing/2014/chart" uri="{C3380CC4-5D6E-409C-BE32-E72D297353CC}">
                <c16:uniqueId val="{00000003-0AA6-4031-83A0-188ACC7BDF58}"/>
              </c:ext>
            </c:extLst>
          </c:dPt>
          <c:dLbls>
            <c:dLbl>
              <c:idx val="1"/>
              <c:delete val="1"/>
              <c:extLst>
                <c:ext xmlns:c15="http://schemas.microsoft.com/office/drawing/2012/chart" uri="{CE6537A1-D6FC-4f65-9D91-7224C49458BB}"/>
                <c:ext xmlns:c16="http://schemas.microsoft.com/office/drawing/2014/chart" uri="{C3380CC4-5D6E-409C-BE32-E72D297353CC}">
                  <c16:uniqueId val="{00000003-0AA6-4031-83A0-188ACC7BDF58}"/>
                </c:ext>
              </c:extLst>
            </c:dLbl>
            <c:spPr>
              <a:noFill/>
              <a:ln>
                <a:noFill/>
              </a:ln>
              <a:effectLst/>
            </c:spPr>
            <c:txPr>
              <a:bodyPr/>
              <a:lstStyle/>
              <a:p>
                <a:pPr>
                  <a:defRPr sz="1200" b="1"/>
                </a:pPr>
                <a:endParaRPr lang="sv-SE"/>
              </a:p>
            </c:txPr>
            <c:showLegendKey val="0"/>
            <c:showVal val="0"/>
            <c:showCatName val="0"/>
            <c:showSerName val="0"/>
            <c:showPercent val="1"/>
            <c:showBubbleSize val="0"/>
            <c:showLeaderLines val="0"/>
            <c:extLst>
              <c:ext xmlns:c15="http://schemas.microsoft.com/office/drawing/2012/chart" uri="{CE6537A1-D6FC-4f65-9D91-7224C49458BB}"/>
            </c:extLst>
          </c:dLbls>
          <c:val>
            <c:numRef>
              <c:f>ROI_estimate!$G$7:$G$8</c:f>
              <c:numCache>
                <c:formatCode>;;;</c:formatCode>
                <c:ptCount val="2"/>
                <c:pt idx="0">
                  <c:v>#N/A</c:v>
                </c:pt>
                <c:pt idx="1">
                  <c:v>#N/A</c:v>
                </c:pt>
              </c:numCache>
            </c:numRef>
          </c:val>
          <c:extLst>
            <c:ext xmlns:c16="http://schemas.microsoft.com/office/drawing/2014/chart" uri="{C3380CC4-5D6E-409C-BE32-E72D297353CC}">
              <c16:uniqueId val="{00000004-0AA6-4031-83A0-188ACC7BDF5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sv-SE" sz="1400"/>
              <a:t>Share of meeting</a:t>
            </a:r>
            <a:r>
              <a:rPr lang="sv-SE" sz="1400" baseline="0"/>
              <a:t> time rooms are booked but not used</a:t>
            </a:r>
            <a:endParaRPr lang="sv-SE" sz="1400"/>
          </a:p>
        </c:rich>
      </c:tx>
      <c:overlay val="1"/>
    </c:title>
    <c:autoTitleDeleted val="0"/>
    <c:plotArea>
      <c:layout>
        <c:manualLayout>
          <c:layoutTarget val="inner"/>
          <c:xMode val="edge"/>
          <c:yMode val="edge"/>
          <c:x val="0.20404617936383962"/>
          <c:y val="0.1664726014525679"/>
          <c:w val="0.59190792695085581"/>
          <c:h val="0.77102760786993052"/>
        </c:manualLayout>
      </c:layout>
      <c:pieChart>
        <c:varyColors val="1"/>
        <c:ser>
          <c:idx val="0"/>
          <c:order val="0"/>
          <c:explosion val="25"/>
          <c:dPt>
            <c:idx val="0"/>
            <c:bubble3D val="0"/>
            <c:explosion val="0"/>
            <c:spPr>
              <a:solidFill>
                <a:srgbClr val="74BF95"/>
              </a:solidFill>
            </c:spPr>
            <c:extLst>
              <c:ext xmlns:c16="http://schemas.microsoft.com/office/drawing/2014/chart" uri="{C3380CC4-5D6E-409C-BE32-E72D297353CC}">
                <c16:uniqueId val="{00000001-5A0C-4459-B539-1514A4BC8A72}"/>
              </c:ext>
            </c:extLst>
          </c:dPt>
          <c:dPt>
            <c:idx val="1"/>
            <c:bubble3D val="0"/>
            <c:explosion val="13"/>
            <c:spPr>
              <a:solidFill>
                <a:schemeClr val="tx2">
                  <a:lumMod val="40000"/>
                  <a:lumOff val="60000"/>
                </a:schemeClr>
              </a:solidFill>
            </c:spPr>
            <c:extLst>
              <c:ext xmlns:c16="http://schemas.microsoft.com/office/drawing/2014/chart" uri="{C3380CC4-5D6E-409C-BE32-E72D297353CC}">
                <c16:uniqueId val="{00000003-5A0C-4459-B539-1514A4BC8A72}"/>
              </c:ext>
            </c:extLst>
          </c:dPt>
          <c:dLbls>
            <c:dLbl>
              <c:idx val="1"/>
              <c:delete val="1"/>
              <c:extLst>
                <c:ext xmlns:c15="http://schemas.microsoft.com/office/drawing/2012/chart" uri="{CE6537A1-D6FC-4f65-9D91-7224C49458BB}"/>
                <c:ext xmlns:c16="http://schemas.microsoft.com/office/drawing/2014/chart" uri="{C3380CC4-5D6E-409C-BE32-E72D297353CC}">
                  <c16:uniqueId val="{00000003-5A0C-4459-B539-1514A4BC8A72}"/>
                </c:ext>
              </c:extLst>
            </c:dLbl>
            <c:spPr>
              <a:noFill/>
              <a:ln>
                <a:noFill/>
              </a:ln>
              <a:effectLst/>
            </c:spPr>
            <c:txPr>
              <a:bodyPr/>
              <a:lstStyle/>
              <a:p>
                <a:pPr>
                  <a:defRPr sz="1200" b="1"/>
                </a:pPr>
                <a:endParaRPr lang="sv-SE"/>
              </a:p>
            </c:txPr>
            <c:showLegendKey val="0"/>
            <c:showVal val="0"/>
            <c:showCatName val="0"/>
            <c:showSerName val="0"/>
            <c:showPercent val="1"/>
            <c:showBubbleSize val="0"/>
            <c:showLeaderLines val="0"/>
            <c:extLst>
              <c:ext xmlns:c15="http://schemas.microsoft.com/office/drawing/2012/chart" uri="{CE6537A1-D6FC-4f65-9D91-7224C49458BB}"/>
            </c:extLst>
          </c:dLbls>
          <c:val>
            <c:numRef>
              <c:f>ROI_estimate!$N$7:$N$8</c:f>
              <c:numCache>
                <c:formatCode>;;;</c:formatCode>
                <c:ptCount val="2"/>
                <c:pt idx="0">
                  <c:v>#N/A</c:v>
                </c:pt>
                <c:pt idx="1">
                  <c:v>#N/A</c:v>
                </c:pt>
              </c:numCache>
            </c:numRef>
          </c:val>
          <c:extLst>
            <c:ext xmlns:c16="http://schemas.microsoft.com/office/drawing/2014/chart" uri="{C3380CC4-5D6E-409C-BE32-E72D297353CC}">
              <c16:uniqueId val="{00000004-5A0C-4459-B539-1514A4BC8A72}"/>
            </c:ext>
          </c:extLst>
        </c:ser>
        <c:ser>
          <c:idx val="1"/>
          <c:order val="1"/>
          <c:val>
            <c:numRef>
              <c:f>ROI_estimate!$N$8</c:f>
              <c:numCache>
                <c:formatCode>;;;</c:formatCode>
                <c:ptCount val="1"/>
                <c:pt idx="0">
                  <c:v>#N/A</c:v>
                </c:pt>
              </c:numCache>
            </c:numRef>
          </c:val>
          <c:extLst>
            <c:ext xmlns:c16="http://schemas.microsoft.com/office/drawing/2014/chart" uri="{C3380CC4-5D6E-409C-BE32-E72D297353CC}">
              <c16:uniqueId val="{00000005-5A0C-4459-B539-1514A4BC8A72}"/>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Return On</a:t>
            </a:r>
            <a:r>
              <a:rPr lang="en-US" baseline="0"/>
              <a:t> Investment</a:t>
            </a:r>
            <a:endParaRPr lang="en-US"/>
          </a:p>
        </c:rich>
      </c:tx>
      <c:layout>
        <c:manualLayout>
          <c:xMode val="edge"/>
          <c:yMode val="edge"/>
          <c:x val="0.33119518587989638"/>
          <c:y val="1.221374241569873E-2"/>
        </c:manualLayout>
      </c:layout>
      <c:overlay val="0"/>
    </c:title>
    <c:autoTitleDeleted val="0"/>
    <c:plotArea>
      <c:layout>
        <c:manualLayout>
          <c:layoutTarget val="inner"/>
          <c:xMode val="edge"/>
          <c:yMode val="edge"/>
          <c:x val="9.0053082200547308E-2"/>
          <c:y val="0.22676848418480641"/>
          <c:w val="0.84778496491759303"/>
          <c:h val="0.59730585999973718"/>
        </c:manualLayout>
      </c:layout>
      <c:lineChart>
        <c:grouping val="standard"/>
        <c:varyColors val="0"/>
        <c:ser>
          <c:idx val="0"/>
          <c:order val="0"/>
          <c:tx>
            <c:strRef>
              <c:f>ROI_estimate!$F$41</c:f>
              <c:strCache>
                <c:ptCount val="1"/>
                <c:pt idx="0">
                  <c:v>ROI</c:v>
                </c:pt>
              </c:strCache>
            </c:strRef>
          </c:tx>
          <c:spPr>
            <a:ln w="28575">
              <a:solidFill>
                <a:srgbClr val="74BF95"/>
              </a:solidFill>
            </a:ln>
          </c:spPr>
          <c:marker>
            <c:symbol val="none"/>
          </c:marker>
          <c:cat>
            <c:numRef>
              <c:f>ROI_estimate!$G$40:$AE$40</c:f>
              <c:numCache>
                <c:formatCode>;;;</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ROI_estimate!$G$41:$AE$41</c:f>
              <c:numCache>
                <c:formatCode>;;;</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c:ext xmlns:c16="http://schemas.microsoft.com/office/drawing/2014/chart" uri="{C3380CC4-5D6E-409C-BE32-E72D297353CC}">
              <c16:uniqueId val="{00000000-AAE4-40D4-AAC2-7E9077E7EE94}"/>
            </c:ext>
          </c:extLst>
        </c:ser>
        <c:dLbls>
          <c:showLegendKey val="0"/>
          <c:showVal val="0"/>
          <c:showCatName val="0"/>
          <c:showSerName val="0"/>
          <c:showPercent val="0"/>
          <c:showBubbleSize val="0"/>
        </c:dLbls>
        <c:smooth val="0"/>
        <c:axId val="2090552896"/>
        <c:axId val="2090551808"/>
      </c:lineChart>
      <c:catAx>
        <c:axId val="2090552896"/>
        <c:scaling>
          <c:orientation val="minMax"/>
        </c:scaling>
        <c:delete val="0"/>
        <c:axPos val="b"/>
        <c:title>
          <c:tx>
            <c:rich>
              <a:bodyPr/>
              <a:lstStyle/>
              <a:p>
                <a:pPr>
                  <a:defRPr b="0"/>
                </a:pPr>
                <a:r>
                  <a:rPr lang="sv-SE" b="0"/>
                  <a:t>Month</a:t>
                </a:r>
              </a:p>
            </c:rich>
          </c:tx>
          <c:layout>
            <c:manualLayout>
              <c:xMode val="edge"/>
              <c:yMode val="edge"/>
              <c:x val="0.95103253861161785"/>
              <c:y val="0.85954196221946455"/>
            </c:manualLayout>
          </c:layout>
          <c:overlay val="0"/>
        </c:title>
        <c:numFmt formatCode="0" sourceLinked="0"/>
        <c:majorTickMark val="out"/>
        <c:minorTickMark val="none"/>
        <c:tickLblPos val="low"/>
        <c:crossAx val="2090551808"/>
        <c:crosses val="autoZero"/>
        <c:auto val="1"/>
        <c:lblAlgn val="ctr"/>
        <c:lblOffset val="100"/>
        <c:tickLblSkip val="2"/>
        <c:tickMarkSkip val="1"/>
        <c:noMultiLvlLbl val="0"/>
      </c:catAx>
      <c:valAx>
        <c:axId val="2090551808"/>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2090552896"/>
        <c:crosses val="autoZero"/>
        <c:crossBetween val="midCat"/>
      </c:valAx>
      <c:spPr>
        <a:noFill/>
      </c:spPr>
    </c:plotArea>
    <c:plotVisOnly val="0"/>
    <c:dispBlanksAs val="gap"/>
    <c:showDLblsOverMax val="0"/>
  </c:chart>
  <c:spPr>
    <a:no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sv-SE" sz="1400"/>
              <a:t>Share</a:t>
            </a:r>
            <a:r>
              <a:rPr lang="sv-SE" sz="1400" baseline="0"/>
              <a:t> of c</a:t>
            </a:r>
            <a:r>
              <a:rPr lang="sv-SE" sz="1400"/>
              <a:t>ost savings </a:t>
            </a:r>
          </a:p>
          <a:p>
            <a:pPr>
              <a:defRPr sz="1400"/>
            </a:pPr>
            <a:r>
              <a:rPr lang="sv-SE" sz="1400"/>
              <a:t>split</a:t>
            </a:r>
            <a:r>
              <a:rPr lang="sv-SE" sz="1400" baseline="0"/>
              <a:t> by type</a:t>
            </a:r>
            <a:endParaRPr lang="sv-SE" sz="1400"/>
          </a:p>
        </c:rich>
      </c:tx>
      <c:overlay val="1"/>
    </c:title>
    <c:autoTitleDeleted val="0"/>
    <c:plotArea>
      <c:layout>
        <c:manualLayout>
          <c:layoutTarget val="inner"/>
          <c:xMode val="edge"/>
          <c:yMode val="edge"/>
          <c:x val="2.9896544375303896E-2"/>
          <c:y val="0.22318504369351316"/>
          <c:w val="0.56651110518169445"/>
          <c:h val="0.73794534989604588"/>
        </c:manualLayout>
      </c:layout>
      <c:pieChart>
        <c:varyColors val="1"/>
        <c:ser>
          <c:idx val="0"/>
          <c:order val="0"/>
          <c:spPr>
            <a:ln w="28575">
              <a:solidFill>
                <a:schemeClr val="bg1"/>
              </a:solidFill>
            </a:ln>
          </c:spPr>
          <c:dPt>
            <c:idx val="0"/>
            <c:bubble3D val="0"/>
            <c:spPr>
              <a:solidFill>
                <a:srgbClr val="74BF95"/>
              </a:solidFill>
              <a:ln w="28575">
                <a:solidFill>
                  <a:schemeClr val="bg1"/>
                </a:solidFill>
              </a:ln>
            </c:spPr>
            <c:extLst>
              <c:ext xmlns:c16="http://schemas.microsoft.com/office/drawing/2014/chart" uri="{C3380CC4-5D6E-409C-BE32-E72D297353CC}">
                <c16:uniqueId val="{00000001-1D73-4809-8D93-21A139107D72}"/>
              </c:ext>
            </c:extLst>
          </c:dPt>
          <c:dPt>
            <c:idx val="1"/>
            <c:bubble3D val="0"/>
            <c:spPr>
              <a:solidFill>
                <a:srgbClr val="4BBFE0"/>
              </a:solidFill>
              <a:ln w="28575">
                <a:solidFill>
                  <a:schemeClr val="bg1"/>
                </a:solidFill>
              </a:ln>
            </c:spPr>
            <c:extLst>
              <c:ext xmlns:c16="http://schemas.microsoft.com/office/drawing/2014/chart" uri="{C3380CC4-5D6E-409C-BE32-E72D297353CC}">
                <c16:uniqueId val="{00000003-1D73-4809-8D93-21A139107D72}"/>
              </c:ext>
            </c:extLst>
          </c:dPt>
          <c:dPt>
            <c:idx val="2"/>
            <c:bubble3D val="0"/>
            <c:spPr>
              <a:solidFill>
                <a:srgbClr val="EC6476"/>
              </a:solidFill>
              <a:ln w="28575">
                <a:solidFill>
                  <a:schemeClr val="bg1"/>
                </a:solidFill>
              </a:ln>
            </c:spPr>
            <c:extLst>
              <c:ext xmlns:c16="http://schemas.microsoft.com/office/drawing/2014/chart" uri="{C3380CC4-5D6E-409C-BE32-E72D297353CC}">
                <c16:uniqueId val="{00000005-1D73-4809-8D93-21A139107D72}"/>
              </c:ext>
            </c:extLst>
          </c:dPt>
          <c:dLbls>
            <c:spPr>
              <a:noFill/>
              <a:ln>
                <a:noFill/>
              </a:ln>
              <a:effectLst/>
            </c:spPr>
            <c:txPr>
              <a:bodyPr/>
              <a:lstStyle/>
              <a:p>
                <a:pPr>
                  <a:defRPr sz="1200" b="1"/>
                </a:pPr>
                <a:endParaRPr lang="sv-SE"/>
              </a:p>
            </c:txPr>
            <c:dLblPos val="inEnd"/>
            <c:showLegendKey val="0"/>
            <c:showVal val="0"/>
            <c:showCatName val="0"/>
            <c:showSerName val="0"/>
            <c:showPercent val="1"/>
            <c:showBubbleSize val="0"/>
            <c:showLeaderLines val="0"/>
            <c:extLst>
              <c:ext xmlns:c15="http://schemas.microsoft.com/office/drawing/2012/chart" uri="{CE6537A1-D6FC-4f65-9D91-7224C49458BB}"/>
            </c:extLst>
          </c:dLbls>
          <c:cat>
            <c:strRef>
              <c:f>ROI_estimate!$F$24:$F$26</c:f>
              <c:strCache>
                <c:ptCount val="3"/>
                <c:pt idx="0">
                  <c:v>Hassle Free Bookings and Clear Booking Status</c:v>
                </c:pt>
                <c:pt idx="1">
                  <c:v>Released Meeting Time</c:v>
                </c:pt>
                <c:pt idx="2">
                  <c:v>Resource Optimization</c:v>
                </c:pt>
              </c:strCache>
            </c:strRef>
          </c:cat>
          <c:val>
            <c:numRef>
              <c:f>ROI_estimate!$G$24:$G$26</c:f>
              <c:numCache>
                <c:formatCode>;;;</c:formatCode>
                <c:ptCount val="3"/>
                <c:pt idx="0">
                  <c:v>#N/A</c:v>
                </c:pt>
                <c:pt idx="1">
                  <c:v>#N/A</c:v>
                </c:pt>
                <c:pt idx="2">
                  <c:v>#N/A</c:v>
                </c:pt>
              </c:numCache>
            </c:numRef>
          </c:val>
          <c:extLst>
            <c:ext xmlns:c16="http://schemas.microsoft.com/office/drawing/2014/chart" uri="{C3380CC4-5D6E-409C-BE32-E72D297353CC}">
              <c16:uniqueId val="{00000006-1D73-4809-8D93-21A139107D72}"/>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1230851681989507"/>
          <c:y val="0.44149445472140386"/>
          <c:w val="0.38406336578451039"/>
          <c:h val="0.39584689277962043"/>
        </c:manualLayout>
      </c:layout>
      <c:overlay val="0"/>
      <c:txPr>
        <a:bodyPr/>
        <a:lstStyle/>
        <a:p>
          <a:pPr>
            <a:defRPr sz="800"/>
          </a:pPr>
          <a:endParaRPr lang="sv-SE"/>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sv-SE" sz="1400"/>
              <a:t>Yearly cost savings </a:t>
            </a:r>
          </a:p>
          <a:p>
            <a:pPr>
              <a:defRPr sz="1400"/>
            </a:pPr>
            <a:r>
              <a:rPr lang="sv-SE" sz="1400"/>
              <a:t>split by type</a:t>
            </a:r>
          </a:p>
        </c:rich>
      </c:tx>
      <c:overlay val="1"/>
    </c:title>
    <c:autoTitleDeleted val="0"/>
    <c:plotArea>
      <c:layout>
        <c:manualLayout>
          <c:layoutTarget val="inner"/>
          <c:xMode val="edge"/>
          <c:yMode val="edge"/>
          <c:x val="2.9896544375303896E-2"/>
          <c:y val="0.22791108054692527"/>
          <c:w val="0.97017258983018695"/>
          <c:h val="0.57143702407041275"/>
        </c:manualLayout>
      </c:layout>
      <c:barChart>
        <c:barDir val="col"/>
        <c:grouping val="clustered"/>
        <c:varyColors val="0"/>
        <c:ser>
          <c:idx val="0"/>
          <c:order val="0"/>
          <c:spPr>
            <a:ln w="28575">
              <a:solidFill>
                <a:schemeClr val="bg1"/>
              </a:solidFill>
            </a:ln>
          </c:spPr>
          <c:invertIfNegative val="0"/>
          <c:dPt>
            <c:idx val="0"/>
            <c:invertIfNegative val="0"/>
            <c:bubble3D val="0"/>
            <c:spPr>
              <a:solidFill>
                <a:srgbClr val="74BF95"/>
              </a:solidFill>
              <a:ln w="28575">
                <a:solidFill>
                  <a:schemeClr val="bg1"/>
                </a:solidFill>
              </a:ln>
            </c:spPr>
            <c:extLst>
              <c:ext xmlns:c16="http://schemas.microsoft.com/office/drawing/2014/chart" uri="{C3380CC4-5D6E-409C-BE32-E72D297353CC}">
                <c16:uniqueId val="{00000001-05C2-4F42-B883-371048ABB9ED}"/>
              </c:ext>
            </c:extLst>
          </c:dPt>
          <c:dPt>
            <c:idx val="1"/>
            <c:invertIfNegative val="0"/>
            <c:bubble3D val="0"/>
            <c:spPr>
              <a:solidFill>
                <a:srgbClr val="4BBFE0"/>
              </a:solidFill>
              <a:ln w="28575">
                <a:solidFill>
                  <a:schemeClr val="bg1"/>
                </a:solidFill>
              </a:ln>
            </c:spPr>
            <c:extLst>
              <c:ext xmlns:c16="http://schemas.microsoft.com/office/drawing/2014/chart" uri="{C3380CC4-5D6E-409C-BE32-E72D297353CC}">
                <c16:uniqueId val="{00000003-05C2-4F42-B883-371048ABB9ED}"/>
              </c:ext>
            </c:extLst>
          </c:dPt>
          <c:dPt>
            <c:idx val="2"/>
            <c:invertIfNegative val="0"/>
            <c:bubble3D val="0"/>
            <c:spPr>
              <a:solidFill>
                <a:srgbClr val="EC6476"/>
              </a:solidFill>
              <a:ln w="28575">
                <a:solidFill>
                  <a:schemeClr val="bg1"/>
                </a:solidFill>
              </a:ln>
            </c:spPr>
            <c:extLst>
              <c:ext xmlns:c16="http://schemas.microsoft.com/office/drawing/2014/chart" uri="{C3380CC4-5D6E-409C-BE32-E72D297353CC}">
                <c16:uniqueId val="{00000005-05C2-4F42-B883-371048ABB9ED}"/>
              </c:ext>
            </c:extLst>
          </c:dPt>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ROI_estimate!$F$24:$F$26</c:f>
              <c:strCache>
                <c:ptCount val="3"/>
                <c:pt idx="0">
                  <c:v>Hassle Free Bookings and Clear Booking Status</c:v>
                </c:pt>
                <c:pt idx="1">
                  <c:v>Released Meeting Time</c:v>
                </c:pt>
                <c:pt idx="2">
                  <c:v>Resource Optimization</c:v>
                </c:pt>
              </c:strCache>
            </c:strRef>
          </c:cat>
          <c:val>
            <c:numRef>
              <c:f>ROI_estimate!$L$24:$L$26</c:f>
              <c:numCache>
                <c:formatCode>;;;</c:formatCode>
                <c:ptCount val="3"/>
                <c:pt idx="0">
                  <c:v>#N/A</c:v>
                </c:pt>
                <c:pt idx="1">
                  <c:v>#N/A</c:v>
                </c:pt>
                <c:pt idx="2">
                  <c:v>#N/A</c:v>
                </c:pt>
              </c:numCache>
            </c:numRef>
          </c:val>
          <c:extLst>
            <c:ext xmlns:c16="http://schemas.microsoft.com/office/drawing/2014/chart" uri="{C3380CC4-5D6E-409C-BE32-E72D297353CC}">
              <c16:uniqueId val="{00000006-05C2-4F42-B883-371048ABB9ED}"/>
            </c:ext>
          </c:extLst>
        </c:ser>
        <c:dLbls>
          <c:dLblPos val="outEnd"/>
          <c:showLegendKey val="0"/>
          <c:showVal val="1"/>
          <c:showCatName val="0"/>
          <c:showSerName val="0"/>
          <c:showPercent val="0"/>
          <c:showBubbleSize val="0"/>
        </c:dLbls>
        <c:gapWidth val="100"/>
        <c:axId val="2090551264"/>
        <c:axId val="2090542016"/>
      </c:barChart>
      <c:catAx>
        <c:axId val="2090551264"/>
        <c:scaling>
          <c:orientation val="minMax"/>
        </c:scaling>
        <c:delete val="0"/>
        <c:axPos val="b"/>
        <c:numFmt formatCode="General" sourceLinked="0"/>
        <c:majorTickMark val="out"/>
        <c:minorTickMark val="none"/>
        <c:tickLblPos val="nextTo"/>
        <c:txPr>
          <a:bodyPr/>
          <a:lstStyle/>
          <a:p>
            <a:pPr>
              <a:defRPr sz="800"/>
            </a:pPr>
            <a:endParaRPr lang="sv-SE"/>
          </a:p>
        </c:txPr>
        <c:crossAx val="2090542016"/>
        <c:crosses val="autoZero"/>
        <c:auto val="1"/>
        <c:lblAlgn val="ctr"/>
        <c:lblOffset val="100"/>
        <c:noMultiLvlLbl val="0"/>
      </c:catAx>
      <c:valAx>
        <c:axId val="2090542016"/>
        <c:scaling>
          <c:orientation val="minMax"/>
        </c:scaling>
        <c:delete val="1"/>
        <c:axPos val="l"/>
        <c:numFmt formatCode=";;;" sourceLinked="1"/>
        <c:majorTickMark val="out"/>
        <c:minorTickMark val="none"/>
        <c:tickLblPos val="nextTo"/>
        <c:crossAx val="2090551264"/>
        <c:crosses val="autoZero"/>
        <c:crossBetween val="between"/>
      </c:valAx>
      <c:spPr>
        <a:noFill/>
      </c:spPr>
    </c:plotArea>
    <c:plotVisOnly val="1"/>
    <c:dispBlanksAs val="gap"/>
    <c:showDLblsOverMax val="0"/>
  </c:chart>
  <c:spPr>
    <a:no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1924053</xdr:colOff>
      <xdr:row>3</xdr:row>
      <xdr:rowOff>166688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66688"/>
          <a:ext cx="1924053" cy="500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793296</xdr:colOff>
      <xdr:row>42</xdr:row>
      <xdr:rowOff>57829</xdr:rowOff>
    </xdr:from>
    <xdr:to>
      <xdr:col>8</xdr:col>
      <xdr:colOff>819495</xdr:colOff>
      <xdr:row>43</xdr:row>
      <xdr:rowOff>81642</xdr:rowOff>
    </xdr:to>
    <xdr:sp macro="" textlink="">
      <xdr:nvSpPr>
        <xdr:cNvPr id="28" name="Rektangel 27"/>
        <xdr:cNvSpPr/>
      </xdr:nvSpPr>
      <xdr:spPr>
        <a:xfrm>
          <a:off x="11735140" y="7237298"/>
          <a:ext cx="835824"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absolute">
    <xdr:from>
      <xdr:col>4</xdr:col>
      <xdr:colOff>0</xdr:colOff>
      <xdr:row>6</xdr:row>
      <xdr:rowOff>0</xdr:rowOff>
    </xdr:from>
    <xdr:to>
      <xdr:col>10</xdr:col>
      <xdr:colOff>192203</xdr:colOff>
      <xdr:row>22</xdr:row>
      <xdr:rowOff>20241</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503465</xdr:colOff>
      <xdr:row>6</xdr:row>
      <xdr:rowOff>0</xdr:rowOff>
    </xdr:from>
    <xdr:to>
      <xdr:col>16</xdr:col>
      <xdr:colOff>153080</xdr:colOff>
      <xdr:row>22</xdr:row>
      <xdr:rowOff>20241</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4</xdr:col>
      <xdr:colOff>0</xdr:colOff>
      <xdr:row>40</xdr:row>
      <xdr:rowOff>0</xdr:rowOff>
    </xdr:from>
    <xdr:to>
      <xdr:col>16</xdr:col>
      <xdr:colOff>141172</xdr:colOff>
      <xdr:row>58</xdr:row>
      <xdr:rowOff>23812</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0</xdr:colOff>
      <xdr:row>23</xdr:row>
      <xdr:rowOff>0</xdr:rowOff>
    </xdr:from>
    <xdr:to>
      <xdr:col>10</xdr:col>
      <xdr:colOff>192203</xdr:colOff>
      <xdr:row>39</xdr:row>
      <xdr:rowOff>20241</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10</xdr:col>
      <xdr:colOff>503465</xdr:colOff>
      <xdr:row>23</xdr:row>
      <xdr:rowOff>0</xdr:rowOff>
    </xdr:from>
    <xdr:to>
      <xdr:col>16</xdr:col>
      <xdr:colOff>153080</xdr:colOff>
      <xdr:row>39</xdr:row>
      <xdr:rowOff>20241</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15</xdr:col>
      <xdr:colOff>407921</xdr:colOff>
      <xdr:row>43</xdr:row>
      <xdr:rowOff>105454</xdr:rowOff>
    </xdr:from>
    <xdr:to>
      <xdr:col>15</xdr:col>
      <xdr:colOff>407921</xdr:colOff>
      <xdr:row>55</xdr:row>
      <xdr:rowOff>153802</xdr:rowOff>
    </xdr:to>
    <xdr:cxnSp macro="">
      <xdr:nvCxnSpPr>
        <xdr:cNvPr id="24" name="Rak 23"/>
        <xdr:cNvCxnSpPr/>
      </xdr:nvCxnSpPr>
      <xdr:spPr>
        <a:xfrm flipV="1">
          <a:off x="17945827" y="7451610"/>
          <a:ext cx="0" cy="204859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1704</xdr:colOff>
      <xdr:row>42</xdr:row>
      <xdr:rowOff>57829</xdr:rowOff>
    </xdr:from>
    <xdr:to>
      <xdr:col>10</xdr:col>
      <xdr:colOff>829704</xdr:colOff>
      <xdr:row>43</xdr:row>
      <xdr:rowOff>81642</xdr:rowOff>
    </xdr:to>
    <xdr:sp macro="" textlink="">
      <xdr:nvSpPr>
        <xdr:cNvPr id="29" name="Rektangel 28"/>
        <xdr:cNvSpPr/>
      </xdr:nvSpPr>
      <xdr:spPr>
        <a:xfrm>
          <a:off x="13670079" y="7237298"/>
          <a:ext cx="828000"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absolute">
    <xdr:from>
      <xdr:col>14</xdr:col>
      <xdr:colOff>675253</xdr:colOff>
      <xdr:row>42</xdr:row>
      <xdr:rowOff>57829</xdr:rowOff>
    </xdr:from>
    <xdr:to>
      <xdr:col>15</xdr:col>
      <xdr:colOff>827998</xdr:colOff>
      <xdr:row>43</xdr:row>
      <xdr:rowOff>81642</xdr:rowOff>
    </xdr:to>
    <xdr:sp macro="" textlink="">
      <xdr:nvSpPr>
        <xdr:cNvPr id="30" name="Rektangel 29"/>
        <xdr:cNvSpPr/>
      </xdr:nvSpPr>
      <xdr:spPr>
        <a:xfrm>
          <a:off x="17534503" y="7237298"/>
          <a:ext cx="831401"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absolute">
    <xdr:from>
      <xdr:col>10</xdr:col>
      <xdr:colOff>414728</xdr:colOff>
      <xdr:row>43</xdr:row>
      <xdr:rowOff>105454</xdr:rowOff>
    </xdr:from>
    <xdr:to>
      <xdr:col>10</xdr:col>
      <xdr:colOff>414728</xdr:colOff>
      <xdr:row>55</xdr:row>
      <xdr:rowOff>153802</xdr:rowOff>
    </xdr:to>
    <xdr:cxnSp macro="">
      <xdr:nvCxnSpPr>
        <xdr:cNvPr id="31" name="Rak 30"/>
        <xdr:cNvCxnSpPr/>
      </xdr:nvCxnSpPr>
      <xdr:spPr>
        <a:xfrm flipV="1">
          <a:off x="14076299" y="7426097"/>
          <a:ext cx="0" cy="206220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409641</xdr:colOff>
      <xdr:row>43</xdr:row>
      <xdr:rowOff>105454</xdr:rowOff>
    </xdr:from>
    <xdr:to>
      <xdr:col>8</xdr:col>
      <xdr:colOff>409641</xdr:colOff>
      <xdr:row>55</xdr:row>
      <xdr:rowOff>153802</xdr:rowOff>
    </xdr:to>
    <xdr:cxnSp macro="">
      <xdr:nvCxnSpPr>
        <xdr:cNvPr id="33" name="Rak 32"/>
        <xdr:cNvCxnSpPr/>
      </xdr:nvCxnSpPr>
      <xdr:spPr>
        <a:xfrm flipV="1">
          <a:off x="12161110" y="7451610"/>
          <a:ext cx="0" cy="204859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0</xdr:rowOff>
    </xdr:from>
    <xdr:to>
      <xdr:col>1</xdr:col>
      <xdr:colOff>1924053</xdr:colOff>
      <xdr:row>3</xdr:row>
      <xdr:rowOff>166688</xdr:rowOff>
    </xdr:to>
    <xdr:pic>
      <xdr:nvPicPr>
        <xdr:cNvPr id="16" name="Picture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0500" y="166688"/>
          <a:ext cx="1924053" cy="500063"/>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3366"/>
      </a:dk1>
      <a:lt1>
        <a:srgbClr val="FFFFFF"/>
      </a:lt1>
      <a:dk2>
        <a:srgbClr val="938975"/>
      </a:dk2>
      <a:lt2>
        <a:srgbClr val="CBC1A5"/>
      </a:lt2>
      <a:accent1>
        <a:srgbClr val="BCCEC9"/>
      </a:accent1>
      <a:accent2>
        <a:srgbClr val="CBD5E9"/>
      </a:accent2>
      <a:accent3>
        <a:srgbClr val="9EB1D6"/>
      </a:accent3>
      <a:accent4>
        <a:srgbClr val="CA6C46"/>
      </a:accent4>
      <a:accent5>
        <a:srgbClr val="E3DCA5"/>
      </a:accent5>
      <a:accent6>
        <a:srgbClr val="92B0A8"/>
      </a:accent6>
      <a:hlink>
        <a:srgbClr val="003366"/>
      </a:hlink>
      <a:folHlink>
        <a:srgbClr val="003366"/>
      </a:folHlink>
    </a:clrScheme>
    <a:fontScheme name="NC">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voko.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voko.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E60"/>
  <sheetViews>
    <sheetView showGridLines="0" showRowColHeaders="0" zoomScale="80" zoomScaleNormal="80" zoomScaleSheetLayoutView="70" workbookViewId="0">
      <selection activeCell="D12" sqref="D12"/>
    </sheetView>
  </sheetViews>
  <sheetFormatPr defaultColWidth="0" defaultRowHeight="12.75" customHeight="1" zeroHeight="1" x14ac:dyDescent="0.2"/>
  <cols>
    <col min="1" max="1" width="2.85546875" customWidth="1"/>
    <col min="2" max="2" width="103.7109375" bestFit="1" customWidth="1"/>
    <col min="3" max="3" width="10.85546875" style="9" bestFit="1" customWidth="1"/>
    <col min="4" max="4" width="23.7109375" customWidth="1"/>
    <col min="5" max="5" width="1.5703125" style="20" hidden="1" customWidth="1"/>
    <col min="6" max="6" width="9.140625" customWidth="1"/>
    <col min="7" max="7" width="13.7109375" bestFit="1" customWidth="1"/>
    <col min="8" max="8" width="12.140625" customWidth="1"/>
    <col min="9" max="9" width="12.28515625" customWidth="1"/>
    <col min="10" max="10" width="16.42578125" customWidth="1"/>
    <col min="11" max="11" width="12.42578125" customWidth="1"/>
    <col min="12" max="12" width="8.28515625" customWidth="1"/>
    <col min="13" max="13" width="15.5703125" customWidth="1"/>
    <col min="14" max="14" width="11.5703125" bestFit="1" customWidth="1"/>
    <col min="15" max="15" width="10.140625" customWidth="1"/>
    <col min="16" max="16" width="12.42578125" customWidth="1"/>
    <col min="17" max="17" width="4.5703125" customWidth="1"/>
    <col min="18" max="24" width="11.28515625" hidden="1" customWidth="1"/>
    <col min="25" max="31" width="0" hidden="1" customWidth="1"/>
    <col min="32" max="16384" width="9.140625" hidden="1"/>
  </cols>
  <sheetData>
    <row r="1" spans="2:31" x14ac:dyDescent="0.2">
      <c r="F1" s="20"/>
      <c r="G1" s="20"/>
      <c r="H1" s="20"/>
      <c r="I1" s="20"/>
      <c r="J1" s="20"/>
      <c r="K1" s="20"/>
      <c r="L1" s="20"/>
      <c r="M1" s="20"/>
      <c r="N1" s="20"/>
      <c r="O1" s="20"/>
      <c r="P1" s="20"/>
      <c r="Q1" s="20"/>
      <c r="R1" s="20"/>
      <c r="S1" s="20"/>
      <c r="T1" s="20"/>
      <c r="U1" s="20"/>
      <c r="V1" s="20"/>
      <c r="W1" s="20"/>
      <c r="X1" s="20"/>
      <c r="Y1" s="20"/>
      <c r="Z1" s="20"/>
      <c r="AA1" s="20"/>
      <c r="AB1" s="20"/>
      <c r="AC1" s="20"/>
      <c r="AD1" s="20"/>
      <c r="AE1" s="20"/>
    </row>
    <row r="2" spans="2:31" x14ac:dyDescent="0.2">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2:31" x14ac:dyDescent="0.2">
      <c r="F3" s="20"/>
      <c r="G3" s="20"/>
      <c r="H3" s="20"/>
      <c r="I3" s="20"/>
      <c r="J3" s="20"/>
      <c r="K3" s="20"/>
      <c r="L3" s="20"/>
      <c r="M3" s="20"/>
      <c r="N3" s="20"/>
      <c r="O3" s="20"/>
      <c r="P3" s="38" t="s">
        <v>69</v>
      </c>
      <c r="Q3" s="20"/>
      <c r="R3" s="20"/>
      <c r="S3" s="20"/>
      <c r="T3" s="20"/>
      <c r="U3" s="20"/>
      <c r="V3" s="20"/>
      <c r="W3" s="20"/>
      <c r="X3" s="20"/>
      <c r="Y3" s="20"/>
      <c r="Z3" s="20"/>
      <c r="AA3" s="20"/>
      <c r="AB3" s="20"/>
      <c r="AC3" s="20"/>
      <c r="AD3" s="20"/>
      <c r="AE3" s="20"/>
    </row>
    <row r="4" spans="2:31" ht="22.5" customHeight="1" x14ac:dyDescent="0.25">
      <c r="B4" s="19"/>
      <c r="F4" s="20"/>
      <c r="G4" s="20"/>
      <c r="H4" s="20"/>
      <c r="I4" s="20"/>
      <c r="J4" s="20"/>
      <c r="K4" s="20"/>
      <c r="L4" s="20"/>
      <c r="M4" s="20"/>
      <c r="N4" s="20"/>
      <c r="O4" s="20"/>
      <c r="P4" s="39" t="s">
        <v>48</v>
      </c>
      <c r="Q4" s="20"/>
      <c r="R4" s="20"/>
      <c r="S4" s="20"/>
      <c r="T4" s="20"/>
      <c r="U4" s="20"/>
      <c r="V4" s="20"/>
      <c r="W4" s="20"/>
      <c r="X4" s="20"/>
      <c r="Y4" s="20"/>
      <c r="Z4" s="20"/>
      <c r="AA4" s="20"/>
      <c r="AB4" s="20"/>
      <c r="AC4" s="20"/>
      <c r="AD4" s="20"/>
      <c r="AE4" s="20"/>
    </row>
    <row r="5" spans="2:31" ht="18" x14ac:dyDescent="0.25">
      <c r="B5" s="19" t="s">
        <v>51</v>
      </c>
      <c r="F5" s="20"/>
      <c r="G5" s="20"/>
      <c r="H5" s="20"/>
      <c r="I5" s="20"/>
      <c r="J5" s="20"/>
      <c r="K5" s="20"/>
      <c r="L5" s="20"/>
      <c r="M5" s="20"/>
      <c r="N5" s="20"/>
      <c r="O5" s="20"/>
      <c r="P5" s="20"/>
      <c r="Q5" s="20"/>
      <c r="R5" s="20"/>
      <c r="S5" s="20"/>
      <c r="T5" s="20"/>
      <c r="U5" s="20"/>
      <c r="V5" s="20"/>
      <c r="W5" s="20"/>
      <c r="X5" s="20"/>
      <c r="Y5" s="20"/>
      <c r="Z5" s="20"/>
      <c r="AA5" s="20"/>
      <c r="AB5" s="20"/>
      <c r="AC5" s="20"/>
      <c r="AD5" s="20"/>
      <c r="AE5" s="20"/>
    </row>
    <row r="6" spans="2:31" x14ac:dyDescent="0.2">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2:31" ht="12.75" customHeight="1" x14ac:dyDescent="0.2">
      <c r="B7" s="46" t="s">
        <v>49</v>
      </c>
      <c r="F7" s="20"/>
      <c r="G7" s="20"/>
      <c r="H7" s="20"/>
      <c r="I7" s="20"/>
      <c r="J7" s="20"/>
      <c r="K7" s="20"/>
      <c r="L7" s="20"/>
      <c r="M7" s="20"/>
      <c r="N7" s="20"/>
      <c r="O7" s="20"/>
      <c r="P7" s="20"/>
      <c r="Q7" s="20"/>
      <c r="R7" s="20"/>
      <c r="S7" s="20"/>
      <c r="T7" s="20"/>
      <c r="U7" s="20"/>
      <c r="V7" s="20"/>
      <c r="W7" s="20"/>
      <c r="X7" s="20"/>
      <c r="Y7" s="20"/>
      <c r="Z7" s="20"/>
      <c r="AA7" s="20"/>
      <c r="AB7" s="20"/>
      <c r="AC7" s="20"/>
      <c r="AD7" s="20"/>
      <c r="AE7" s="20"/>
    </row>
    <row r="8" spans="2:31" x14ac:dyDescent="0.2">
      <c r="B8" s="46"/>
      <c r="F8" s="20"/>
      <c r="G8" s="20"/>
      <c r="H8" s="20"/>
      <c r="I8" s="20"/>
      <c r="J8" s="20"/>
      <c r="K8" s="20"/>
      <c r="L8" s="20"/>
      <c r="M8" s="20"/>
      <c r="N8" s="20"/>
      <c r="O8" s="20"/>
      <c r="P8" s="20"/>
      <c r="Q8" s="20"/>
      <c r="R8" s="20"/>
      <c r="S8" s="20"/>
      <c r="T8" s="20"/>
      <c r="U8" s="20"/>
      <c r="V8" s="20"/>
      <c r="W8" s="20"/>
      <c r="X8" s="20"/>
      <c r="Y8" s="20"/>
      <c r="Z8" s="20"/>
      <c r="AA8" s="20"/>
      <c r="AB8" s="20"/>
      <c r="AC8" s="20"/>
      <c r="AD8" s="20"/>
      <c r="AE8" s="20"/>
    </row>
    <row r="9" spans="2:31" x14ac:dyDescent="0.2">
      <c r="B9" s="46"/>
      <c r="F9" s="20"/>
      <c r="G9" s="20"/>
      <c r="H9" s="20"/>
      <c r="I9" s="20"/>
      <c r="J9" s="20"/>
      <c r="K9" s="20"/>
      <c r="L9" s="20"/>
      <c r="M9" s="20"/>
      <c r="N9" s="20"/>
      <c r="O9" s="20"/>
      <c r="P9" s="20"/>
      <c r="Q9" s="20"/>
      <c r="R9" s="20"/>
      <c r="S9" s="20"/>
      <c r="T9" s="20"/>
      <c r="U9" s="20"/>
      <c r="V9" s="20"/>
      <c r="W9" s="20"/>
      <c r="X9" s="20"/>
      <c r="Y9" s="20"/>
      <c r="Z9" s="20"/>
      <c r="AA9" s="20"/>
      <c r="AB9" s="20"/>
      <c r="AC9" s="20"/>
      <c r="AD9" s="20"/>
      <c r="AE9" s="20"/>
    </row>
    <row r="10" spans="2:31" x14ac:dyDescent="0.2">
      <c r="B10" s="46"/>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2:31" x14ac:dyDescent="0.2">
      <c r="B11" s="46"/>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row>
    <row r="12" spans="2:31" x14ac:dyDescent="0.2">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2:31" x14ac:dyDescent="0.2">
      <c r="B13" s="33" t="s">
        <v>52</v>
      </c>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2:31" x14ac:dyDescent="0.2">
      <c r="B14" s="36" t="s">
        <v>2</v>
      </c>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2:31" x14ac:dyDescent="0.2">
      <c r="B15" s="36" t="s">
        <v>53</v>
      </c>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row>
    <row r="16" spans="2:31" x14ac:dyDescent="0.2">
      <c r="B16" s="36" t="s">
        <v>16</v>
      </c>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2:31" x14ac:dyDescent="0.2">
      <c r="B17" s="36" t="s">
        <v>54</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2:31" x14ac:dyDescent="0.2">
      <c r="B18" s="36" t="s">
        <v>6</v>
      </c>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2:31" x14ac:dyDescent="0.2">
      <c r="B19" s="36" t="s">
        <v>55</v>
      </c>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row>
    <row r="20" spans="2:31" x14ac:dyDescent="0.2">
      <c r="B20" s="36" t="s">
        <v>72</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2:31" x14ac:dyDescent="0.2">
      <c r="B21" s="36" t="s">
        <v>56</v>
      </c>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2:31" x14ac:dyDescent="0.2">
      <c r="B22" s="36" t="s">
        <v>57</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2:31" x14ac:dyDescent="0.2">
      <c r="B23" s="36" t="s">
        <v>58</v>
      </c>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row>
    <row r="24" spans="2:31" x14ac:dyDescent="0.2">
      <c r="B24" s="36" t="s">
        <v>59</v>
      </c>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row>
    <row r="25" spans="2:31" x14ac:dyDescent="0.2">
      <c r="B25" s="36" t="s">
        <v>60</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2:31" x14ac:dyDescent="0.2">
      <c r="B26" s="36" t="s">
        <v>21</v>
      </c>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row>
    <row r="27" spans="2:31" x14ac:dyDescent="0.2">
      <c r="B27" s="34"/>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row>
    <row r="28" spans="2:31" ht="24" x14ac:dyDescent="0.2">
      <c r="B28" s="34" t="s">
        <v>61</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2:31" x14ac:dyDescent="0.2">
      <c r="B29" s="35"/>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2:31" x14ac:dyDescent="0.2">
      <c r="B30" s="33" t="s">
        <v>62</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2:31" x14ac:dyDescent="0.2">
      <c r="B31" s="35"/>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2:31" ht="25.5" x14ac:dyDescent="0.2">
      <c r="B32" s="33" t="s">
        <v>63</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2:31" x14ac:dyDescent="0.2">
      <c r="B33" s="35"/>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2:31" ht="25.5" x14ac:dyDescent="0.2">
      <c r="B34" s="33" t="s">
        <v>64</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2:31" x14ac:dyDescent="0.2">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2:31" x14ac:dyDescent="0.2">
      <c r="B36" s="1" t="s">
        <v>65</v>
      </c>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2:31" x14ac:dyDescent="0.2">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2:31" ht="25.5" x14ac:dyDescent="0.2">
      <c r="B38" s="33" t="s">
        <v>66</v>
      </c>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2:31" x14ac:dyDescent="0.2">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2:31" ht="25.5" x14ac:dyDescent="0.2">
      <c r="B40" s="33" t="s">
        <v>67</v>
      </c>
      <c r="F40" s="20"/>
      <c r="G40" s="20"/>
      <c r="H40" s="20"/>
      <c r="I40" s="20"/>
      <c r="J40" s="20"/>
      <c r="K40" s="20"/>
      <c r="L40" s="20"/>
      <c r="M40" s="20"/>
      <c r="N40" s="20"/>
      <c r="O40" s="20"/>
      <c r="P40" s="20"/>
      <c r="Q40" s="20"/>
      <c r="R40" s="20">
        <f t="shared" ref="R40:AE40" si="0">Q40+1</f>
        <v>1</v>
      </c>
      <c r="S40" s="20">
        <f t="shared" si="0"/>
        <v>2</v>
      </c>
      <c r="T40" s="20">
        <f t="shared" si="0"/>
        <v>3</v>
      </c>
      <c r="U40" s="20">
        <f t="shared" si="0"/>
        <v>4</v>
      </c>
      <c r="V40" s="20">
        <f t="shared" si="0"/>
        <v>5</v>
      </c>
      <c r="W40" s="20">
        <f t="shared" si="0"/>
        <v>6</v>
      </c>
      <c r="X40" s="20">
        <f t="shared" si="0"/>
        <v>7</v>
      </c>
      <c r="Y40" s="20">
        <f t="shared" si="0"/>
        <v>8</v>
      </c>
      <c r="Z40" s="20">
        <f t="shared" si="0"/>
        <v>9</v>
      </c>
      <c r="AA40" s="20">
        <f t="shared" si="0"/>
        <v>10</v>
      </c>
      <c r="AB40" s="20">
        <f t="shared" si="0"/>
        <v>11</v>
      </c>
      <c r="AC40" s="20">
        <f t="shared" si="0"/>
        <v>12</v>
      </c>
      <c r="AD40" s="20">
        <f t="shared" si="0"/>
        <v>13</v>
      </c>
      <c r="AE40" s="20">
        <f t="shared" si="0"/>
        <v>14</v>
      </c>
    </row>
    <row r="41" spans="2:31" x14ac:dyDescent="0.2">
      <c r="F41" s="20"/>
      <c r="G41" s="20"/>
      <c r="H41" s="20"/>
      <c r="I41" s="20"/>
      <c r="J41" s="20"/>
      <c r="K41" s="20"/>
      <c r="L41" s="20"/>
      <c r="M41" s="20"/>
      <c r="N41" s="20"/>
      <c r="O41" s="20"/>
      <c r="P41" s="20"/>
      <c r="Q41" s="20"/>
      <c r="R41" s="20">
        <f t="shared" ref="R41:AE41" si="1">IF($F$5="",Q41+$C$51,NA())</f>
        <v>0</v>
      </c>
      <c r="S41" s="20">
        <f t="shared" si="1"/>
        <v>0</v>
      </c>
      <c r="T41" s="20">
        <f t="shared" si="1"/>
        <v>0</v>
      </c>
      <c r="U41" s="20">
        <f t="shared" si="1"/>
        <v>0</v>
      </c>
      <c r="V41" s="20">
        <f t="shared" si="1"/>
        <v>0</v>
      </c>
      <c r="W41" s="20">
        <f t="shared" si="1"/>
        <v>0</v>
      </c>
      <c r="X41" s="20">
        <f t="shared" si="1"/>
        <v>0</v>
      </c>
      <c r="Y41" s="20">
        <f t="shared" si="1"/>
        <v>0</v>
      </c>
      <c r="Z41" s="20">
        <f t="shared" si="1"/>
        <v>0</v>
      </c>
      <c r="AA41" s="20">
        <f t="shared" si="1"/>
        <v>0</v>
      </c>
      <c r="AB41" s="20">
        <f t="shared" si="1"/>
        <v>0</v>
      </c>
      <c r="AC41" s="20">
        <f t="shared" si="1"/>
        <v>0</v>
      </c>
      <c r="AD41" s="20">
        <f t="shared" si="1"/>
        <v>0</v>
      </c>
      <c r="AE41" s="20">
        <f t="shared" si="1"/>
        <v>0</v>
      </c>
    </row>
    <row r="42" spans="2:31" x14ac:dyDescent="0.2">
      <c r="B42" s="33" t="s">
        <v>70</v>
      </c>
      <c r="F42" s="20"/>
      <c r="G42" s="20"/>
      <c r="H42" s="20"/>
      <c r="I42" s="20"/>
      <c r="J42" s="20"/>
      <c r="K42" s="20"/>
      <c r="L42" s="20"/>
      <c r="M42" s="20"/>
      <c r="N42" s="20"/>
      <c r="O42" s="20"/>
      <c r="P42" s="20"/>
      <c r="Q42" s="20"/>
      <c r="R42" s="22" t="e">
        <f t="shared" ref="R42:AE42" si="2">IF($F$5="",R41/($C$9),NA())</f>
        <v>#DIV/0!</v>
      </c>
      <c r="S42" s="22" t="e">
        <f t="shared" si="2"/>
        <v>#DIV/0!</v>
      </c>
      <c r="T42" s="22" t="e">
        <f t="shared" si="2"/>
        <v>#DIV/0!</v>
      </c>
      <c r="U42" s="22" t="e">
        <f t="shared" si="2"/>
        <v>#DIV/0!</v>
      </c>
      <c r="V42" s="22" t="e">
        <f t="shared" si="2"/>
        <v>#DIV/0!</v>
      </c>
      <c r="W42" s="22" t="e">
        <f t="shared" si="2"/>
        <v>#DIV/0!</v>
      </c>
      <c r="X42" s="22" t="e">
        <f t="shared" si="2"/>
        <v>#DIV/0!</v>
      </c>
      <c r="Y42" s="22" t="e">
        <f t="shared" si="2"/>
        <v>#DIV/0!</v>
      </c>
      <c r="Z42" s="22" t="e">
        <f t="shared" si="2"/>
        <v>#DIV/0!</v>
      </c>
      <c r="AA42" s="22" t="e">
        <f t="shared" si="2"/>
        <v>#DIV/0!</v>
      </c>
      <c r="AB42" s="22" t="e">
        <f t="shared" si="2"/>
        <v>#DIV/0!</v>
      </c>
      <c r="AC42" s="22" t="e">
        <f t="shared" si="2"/>
        <v>#DIV/0!</v>
      </c>
      <c r="AD42" s="22" t="e">
        <f t="shared" si="2"/>
        <v>#DIV/0!</v>
      </c>
      <c r="AE42" s="22" t="e">
        <f t="shared" si="2"/>
        <v>#DIV/0!</v>
      </c>
    </row>
    <row r="43" spans="2:31" x14ac:dyDescent="0.2">
      <c r="F43" s="20"/>
      <c r="G43" s="20"/>
      <c r="H43" s="20"/>
      <c r="I43" s="20"/>
      <c r="J43" s="20"/>
      <c r="K43" s="20"/>
      <c r="L43" s="20"/>
      <c r="M43" s="20"/>
      <c r="N43" s="20"/>
      <c r="O43" s="20"/>
      <c r="P43" s="20"/>
      <c r="Q43" s="20"/>
    </row>
    <row r="44" spans="2:31" x14ac:dyDescent="0.2">
      <c r="B44" s="37"/>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2:31" ht="33.75" x14ac:dyDescent="0.2">
      <c r="B45" s="37" t="s">
        <v>68</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2:31" x14ac:dyDescent="0.2">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2:31" x14ac:dyDescent="0.2">
      <c r="B47" s="32" t="s">
        <v>69</v>
      </c>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2:31" x14ac:dyDescent="0.2">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6:31" x14ac:dyDescent="0.2">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6:31" x14ac:dyDescent="0.2">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6:31" ht="20.25" customHeight="1" x14ac:dyDescent="0.2">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6:31" ht="24" customHeight="1" x14ac:dyDescent="0.2">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6:31" hidden="1" x14ac:dyDescent="0.2">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6:31" ht="12.75" hidden="1" customHeight="1" x14ac:dyDescent="0.2"/>
    <row r="55" spans="6:31" ht="12.75" hidden="1" customHeight="1" x14ac:dyDescent="0.2"/>
    <row r="56" spans="6:31" ht="12.75" hidden="1" customHeight="1" x14ac:dyDescent="0.2"/>
    <row r="57" spans="6:31" ht="12.75" hidden="1" customHeight="1" x14ac:dyDescent="0.2"/>
    <row r="58" spans="6:31" ht="12.75" hidden="1" customHeight="1" x14ac:dyDescent="0.2"/>
    <row r="59" spans="6:31" ht="12.75" hidden="1" customHeight="1" x14ac:dyDescent="0.2"/>
    <row r="60" spans="6:31" ht="12.75" hidden="1" customHeight="1" x14ac:dyDescent="0.2"/>
  </sheetData>
  <sheetProtection algorithmName="SHA-512" hashValue="nLYCg4/9dt8gzQIXxWk3G/CmS1C9FQ/lgv2rjrf4VcF4tNitO7s+IxTXseogG7WCZbm9j8D7nIUvW2x++9VnuQ==" saltValue="L07M2wSzOwhW6my1ZLaqVg==" spinCount="100000" sheet="1" objects="1" scenarios="1"/>
  <mergeCells count="1">
    <mergeCell ref="B7:B11"/>
  </mergeCells>
  <conditionalFormatting sqref="A55:XFD1048576 B1:XFD2 AF40:XFD43 D53:XFD54 R40:AE42 R5:XFD39 B5:Q7 C8:Q11 C43:Q46 B12:Q42 B44:B47 A1:A54 R44:XFD52 B47:Q52 B3:O4 Q3:XFD4">
    <cfRule type="expression" dxfId="41" priority="37">
      <formula>ISERROR(A1)</formula>
    </cfRule>
    <cfRule type="cellIs" dxfId="40" priority="38" operator="equal">
      <formula>"n/a"</formula>
    </cfRule>
    <cfRule type="cellIs" dxfId="39" priority="39" operator="equal">
      <formula>"n.a."</formula>
    </cfRule>
  </conditionalFormatting>
  <conditionalFormatting sqref="P3:P4">
    <cfRule type="expression" dxfId="38" priority="1">
      <formula>ISERROR(P3)</formula>
    </cfRule>
    <cfRule type="cellIs" dxfId="37" priority="2" operator="equal">
      <formula>"n/a"</formula>
    </cfRule>
    <cfRule type="cellIs" dxfId="36" priority="3" operator="equal">
      <formula>"n.a."</formula>
    </cfRule>
  </conditionalFormatting>
  <hyperlinks>
    <hyperlink ref="P4" r:id="rId1"/>
  </hyperlinks>
  <pageMargins left="0.23622047244094491" right="0.23622047244094491" top="0.74803149606299213" bottom="0.74803149606299213" header="0.31496062992125984" footer="0.31496062992125984"/>
  <pageSetup paperSize="9" scale="52" orientation="landscape" r:id="rId2"/>
  <headerFooter scaleWithDoc="0">
    <oddFooter>&amp;L&amp;8Estimate only&amp;C&amp;8&amp;D &amp;T&amp;R&amp;8&amp;P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BF95"/>
    <pageSetUpPr fitToPage="1"/>
  </sheetPr>
  <dimension ref="A1:AE60"/>
  <sheetViews>
    <sheetView showGridLines="0" showRowColHeaders="0" tabSelected="1" topLeftCell="A7" zoomScale="80" zoomScaleNormal="80" zoomScaleSheetLayoutView="70" workbookViewId="0">
      <selection activeCell="C7" sqref="C7"/>
    </sheetView>
  </sheetViews>
  <sheetFormatPr defaultColWidth="0" defaultRowHeight="12.75" zeroHeight="1" x14ac:dyDescent="0.2"/>
  <cols>
    <col min="1" max="1" width="2.85546875" customWidth="1"/>
    <col min="2" max="2" width="103.7109375" bestFit="1" customWidth="1"/>
    <col min="3" max="3" width="10.85546875" style="9" bestFit="1" customWidth="1"/>
    <col min="4" max="4" width="23.7109375" customWidth="1"/>
    <col min="5" max="5" width="1.5703125" style="20" hidden="1" customWidth="1"/>
    <col min="6" max="6" width="9.140625" customWidth="1"/>
    <col min="7" max="7" width="13.7109375" bestFit="1" customWidth="1"/>
    <col min="8" max="8" width="12.140625" customWidth="1"/>
    <col min="9" max="9" width="12.28515625" customWidth="1"/>
    <col min="10" max="10" width="16.42578125" customWidth="1"/>
    <col min="11" max="11" width="12.42578125" customWidth="1"/>
    <col min="12" max="12" width="8.28515625" customWidth="1"/>
    <col min="13" max="13" width="15.5703125" customWidth="1"/>
    <col min="14" max="14" width="11.5703125" bestFit="1" customWidth="1"/>
    <col min="15" max="15" width="10.140625" customWidth="1"/>
    <col min="16" max="16" width="12.42578125" customWidth="1"/>
    <col min="17" max="17" width="4.5703125" customWidth="1"/>
    <col min="18" max="24" width="11.28515625" hidden="1" customWidth="1"/>
    <col min="25" max="31" width="0" hidden="1" customWidth="1"/>
    <col min="32" max="16384" width="9.140625" hidden="1"/>
  </cols>
  <sheetData>
    <row r="1" spans="2:31" x14ac:dyDescent="0.2">
      <c r="F1" s="20"/>
      <c r="G1" s="20"/>
      <c r="H1" s="20"/>
      <c r="I1" s="20"/>
      <c r="J1" s="20"/>
      <c r="K1" s="20"/>
      <c r="L1" s="20"/>
      <c r="M1" s="20"/>
      <c r="N1" s="20"/>
      <c r="O1" s="20"/>
      <c r="P1" s="20"/>
      <c r="Q1" s="20"/>
      <c r="R1" s="20"/>
      <c r="S1" s="20"/>
      <c r="T1" s="20"/>
      <c r="U1" s="20"/>
      <c r="V1" s="20"/>
      <c r="W1" s="20"/>
      <c r="X1" s="20"/>
      <c r="Y1" s="20"/>
      <c r="Z1" s="20"/>
      <c r="AA1" s="20"/>
      <c r="AB1" s="20"/>
      <c r="AC1" s="20"/>
      <c r="AD1" s="20"/>
      <c r="AE1" s="20"/>
    </row>
    <row r="2" spans="2:31" x14ac:dyDescent="0.2">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2:31" x14ac:dyDescent="0.2">
      <c r="F3" s="20"/>
      <c r="G3" s="20"/>
      <c r="H3" s="20"/>
      <c r="I3" s="20"/>
      <c r="J3" s="20"/>
      <c r="K3" s="20"/>
      <c r="L3" s="20"/>
      <c r="M3" s="20"/>
      <c r="N3" s="20"/>
      <c r="O3" s="20"/>
      <c r="P3" s="38" t="s">
        <v>69</v>
      </c>
      <c r="Q3" s="20"/>
      <c r="R3" s="20"/>
      <c r="S3" s="20"/>
      <c r="T3" s="20"/>
      <c r="U3" s="20"/>
      <c r="V3" s="20"/>
      <c r="W3" s="20"/>
      <c r="X3" s="20"/>
      <c r="Y3" s="20"/>
      <c r="Z3" s="20"/>
      <c r="AA3" s="20"/>
      <c r="AB3" s="20"/>
      <c r="AC3" s="20"/>
      <c r="AD3" s="20"/>
      <c r="AE3" s="20"/>
    </row>
    <row r="4" spans="2:31" ht="22.5" customHeight="1" x14ac:dyDescent="0.25">
      <c r="B4" s="19"/>
      <c r="F4" s="20"/>
      <c r="G4" s="20"/>
      <c r="H4" s="20"/>
      <c r="I4" s="20"/>
      <c r="J4" s="20"/>
      <c r="K4" s="20"/>
      <c r="L4" s="20"/>
      <c r="M4" s="20"/>
      <c r="N4" s="20"/>
      <c r="O4" s="20"/>
      <c r="P4" s="39" t="s">
        <v>48</v>
      </c>
      <c r="Q4" s="20"/>
      <c r="R4" s="20"/>
      <c r="S4" s="20"/>
      <c r="T4" s="20"/>
      <c r="U4" s="20"/>
      <c r="V4" s="20"/>
      <c r="W4" s="20"/>
      <c r="X4" s="20"/>
      <c r="Y4" s="20"/>
      <c r="Z4" s="20"/>
      <c r="AA4" s="20"/>
      <c r="AB4" s="20"/>
      <c r="AC4" s="20"/>
      <c r="AD4" s="20"/>
      <c r="AE4" s="20"/>
    </row>
    <row r="5" spans="2:31" ht="18" x14ac:dyDescent="0.25">
      <c r="B5" s="19" t="s">
        <v>33</v>
      </c>
      <c r="F5" s="24" t="str">
        <f>IF(SUM(E:E)&gt;0,"&gt;&gt; PLEASE ENTER DATA IN ALL INPUT CELLS! &lt;&lt;","")</f>
        <v>&gt;&gt; PLEASE ENTER DATA IN ALL INPUT CELLS! &lt;&lt;</v>
      </c>
      <c r="G5" s="20"/>
      <c r="H5" s="20"/>
      <c r="I5" s="20"/>
      <c r="J5" s="20"/>
      <c r="K5" s="20"/>
      <c r="L5" s="20"/>
      <c r="M5" s="20"/>
      <c r="N5" s="20"/>
      <c r="O5" s="20"/>
      <c r="P5" s="20"/>
      <c r="Q5" s="20"/>
      <c r="R5" s="20"/>
      <c r="S5" s="20"/>
      <c r="T5" s="20"/>
      <c r="U5" s="20"/>
      <c r="V5" s="20"/>
      <c r="W5" s="20"/>
      <c r="X5" s="20"/>
      <c r="Y5" s="20"/>
      <c r="Z5" s="20"/>
      <c r="AA5" s="20"/>
      <c r="AB5" s="20"/>
      <c r="AC5" s="20"/>
      <c r="AD5" s="20"/>
      <c r="AE5" s="20"/>
    </row>
    <row r="6" spans="2:31" x14ac:dyDescent="0.2">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2:31" x14ac:dyDescent="0.2">
      <c r="B7" t="s">
        <v>2</v>
      </c>
      <c r="C7" s="26"/>
      <c r="D7" s="25" t="s">
        <v>46</v>
      </c>
      <c r="E7" s="20">
        <f>N(C7="")</f>
        <v>1</v>
      </c>
      <c r="F7" s="20" t="s">
        <v>35</v>
      </c>
      <c r="G7" s="20" t="e">
        <f>IF($F$5="",C14,NA())</f>
        <v>#N/A</v>
      </c>
      <c r="H7" s="20"/>
      <c r="I7" s="20"/>
      <c r="J7" s="20"/>
      <c r="K7" s="20"/>
      <c r="L7" s="20"/>
      <c r="M7" s="20" t="s">
        <v>39</v>
      </c>
      <c r="N7" s="20" t="e">
        <f>IF($F$5="",C35,NA())</f>
        <v>#N/A</v>
      </c>
      <c r="O7" s="20"/>
      <c r="P7" s="20"/>
      <c r="Q7" s="20"/>
      <c r="R7" s="20"/>
      <c r="S7" s="20"/>
      <c r="T7" s="20"/>
      <c r="U7" s="20"/>
      <c r="V7" s="20"/>
      <c r="W7" s="20"/>
      <c r="X7" s="20"/>
      <c r="Y7" s="20"/>
      <c r="Z7" s="20"/>
      <c r="AA7" s="20"/>
      <c r="AB7" s="20"/>
      <c r="AC7" s="20"/>
      <c r="AD7" s="20"/>
      <c r="AE7" s="20"/>
    </row>
    <row r="8" spans="2:31" x14ac:dyDescent="0.2">
      <c r="B8" t="s">
        <v>3</v>
      </c>
      <c r="C8" s="26"/>
      <c r="D8" s="25" t="s">
        <v>46</v>
      </c>
      <c r="E8" s="20">
        <f>N(C8="")</f>
        <v>1</v>
      </c>
      <c r="F8" s="20" t="s">
        <v>36</v>
      </c>
      <c r="G8" s="20" t="e">
        <f>IF($F$5="",G9-G7,NA())</f>
        <v>#N/A</v>
      </c>
      <c r="H8" s="20"/>
      <c r="I8" s="20"/>
      <c r="J8" s="20"/>
      <c r="K8" s="20"/>
      <c r="L8" s="20"/>
      <c r="M8" s="20" t="s">
        <v>38</v>
      </c>
      <c r="N8" s="20" t="e">
        <f>IF($F$5="",N9-N7,NA())</f>
        <v>#N/A</v>
      </c>
      <c r="O8" s="20"/>
      <c r="P8" s="20"/>
      <c r="Q8" s="20"/>
      <c r="R8" s="20"/>
      <c r="S8" s="20"/>
      <c r="T8" s="20"/>
      <c r="U8" s="20"/>
      <c r="V8" s="20"/>
      <c r="W8" s="20"/>
      <c r="X8" s="20"/>
      <c r="Y8" s="20"/>
      <c r="Z8" s="20"/>
      <c r="AA8" s="20"/>
      <c r="AB8" s="20"/>
      <c r="AC8" s="20"/>
      <c r="AD8" s="20"/>
      <c r="AE8" s="20"/>
    </row>
    <row r="9" spans="2:31" ht="13.5" thickBot="1" x14ac:dyDescent="0.25">
      <c r="B9" s="2" t="s">
        <v>0</v>
      </c>
      <c r="C9" s="8">
        <f>C7*C8</f>
        <v>0</v>
      </c>
      <c r="F9" s="21" t="s">
        <v>34</v>
      </c>
      <c r="G9" s="21" t="e">
        <f>IF($F$5="",40*4*C11,NA())</f>
        <v>#N/A</v>
      </c>
      <c r="H9" s="20"/>
      <c r="I9" s="20"/>
      <c r="J9" s="20"/>
      <c r="K9" s="20"/>
      <c r="L9" s="20"/>
      <c r="M9" s="20" t="s">
        <v>37</v>
      </c>
      <c r="N9" s="20" t="e">
        <f>IF($F$5="",C14,NA())</f>
        <v>#N/A</v>
      </c>
      <c r="O9" s="20"/>
      <c r="P9" s="20"/>
      <c r="Q9" s="20"/>
      <c r="R9" s="20"/>
      <c r="S9" s="20"/>
      <c r="T9" s="20"/>
      <c r="U9" s="20"/>
      <c r="V9" s="20"/>
      <c r="W9" s="20"/>
      <c r="X9" s="20"/>
      <c r="Y9" s="20"/>
      <c r="Z9" s="20"/>
      <c r="AA9" s="20"/>
      <c r="AB9" s="20"/>
      <c r="AC9" s="20"/>
      <c r="AD9" s="20"/>
      <c r="AE9" s="20"/>
    </row>
    <row r="10" spans="2:31" ht="13.5" thickTop="1" x14ac:dyDescent="0.2">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2:31" x14ac:dyDescent="0.2">
      <c r="B11" t="s">
        <v>16</v>
      </c>
      <c r="C11" s="26"/>
      <c r="D11" s="25" t="s">
        <v>46</v>
      </c>
      <c r="E11" s="20">
        <f t="shared" ref="E11:E13" si="0">N(C11="")</f>
        <v>1</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row>
    <row r="12" spans="2:31" x14ac:dyDescent="0.2">
      <c r="B12" t="s">
        <v>17</v>
      </c>
      <c r="C12" s="26"/>
      <c r="D12" s="25" t="s">
        <v>46</v>
      </c>
      <c r="E12" s="20">
        <f t="shared" si="0"/>
        <v>1</v>
      </c>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2:31" x14ac:dyDescent="0.2">
      <c r="B13" t="s">
        <v>4</v>
      </c>
      <c r="C13" s="27"/>
      <c r="D13" s="25" t="s">
        <v>46</v>
      </c>
      <c r="E13" s="20">
        <f t="shared" si="0"/>
        <v>1</v>
      </c>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2:31" ht="13.5" thickBot="1" x14ac:dyDescent="0.25">
      <c r="B14" s="2" t="s">
        <v>1</v>
      </c>
      <c r="C14" s="8">
        <f>C11*C12*C13</f>
        <v>0</v>
      </c>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2:31" ht="13.5" thickTop="1" x14ac:dyDescent="0.2">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row>
    <row r="16" spans="2:31" x14ac:dyDescent="0.2">
      <c r="B16" t="s">
        <v>18</v>
      </c>
      <c r="C16" s="9">
        <f>C11*C12</f>
        <v>0</v>
      </c>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2:31" x14ac:dyDescent="0.2">
      <c r="B17" t="s">
        <v>5</v>
      </c>
      <c r="C17" s="28"/>
      <c r="D17" s="25" t="s">
        <v>46</v>
      </c>
      <c r="E17" s="20">
        <f>N(C17="")</f>
        <v>1</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2:31" x14ac:dyDescent="0.2">
      <c r="B18" s="3" t="s">
        <v>7</v>
      </c>
      <c r="C18" s="10">
        <f>C16*C17</f>
        <v>0</v>
      </c>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2:31" x14ac:dyDescent="0.2">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row>
    <row r="20" spans="2:31" x14ac:dyDescent="0.2">
      <c r="B20" t="s">
        <v>6</v>
      </c>
      <c r="C20" s="13">
        <f>C13</f>
        <v>0</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2:31" x14ac:dyDescent="0.2">
      <c r="B21" t="s">
        <v>71</v>
      </c>
      <c r="C21" s="28"/>
      <c r="D21" s="25" t="s">
        <v>46</v>
      </c>
      <c r="E21" s="20">
        <f>N(C21="")</f>
        <v>1</v>
      </c>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2:31" x14ac:dyDescent="0.2">
      <c r="B22" s="3" t="s">
        <v>9</v>
      </c>
      <c r="C22" s="14">
        <f>C20*C21</f>
        <v>0</v>
      </c>
      <c r="D22" s="15" t="str">
        <f>"(= "&amp;C22*60&amp;" min)"</f>
        <v>(= 0 min)</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2:31" x14ac:dyDescent="0.2">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row>
    <row r="24" spans="2:31" x14ac:dyDescent="0.2">
      <c r="B24" s="5" t="s">
        <v>8</v>
      </c>
      <c r="C24" s="9">
        <f>C18</f>
        <v>0</v>
      </c>
      <c r="F24" s="20" t="s">
        <v>40</v>
      </c>
      <c r="G24" s="20" t="e">
        <f>IF($F$5="",C55,NA())</f>
        <v>#N/A</v>
      </c>
      <c r="H24" s="20"/>
      <c r="I24" s="20"/>
      <c r="J24" s="20"/>
      <c r="K24" s="20"/>
      <c r="L24" s="20" t="e">
        <f>G24*12</f>
        <v>#N/A</v>
      </c>
      <c r="M24" s="20"/>
      <c r="N24" s="20"/>
      <c r="O24" s="20"/>
      <c r="P24" s="20"/>
      <c r="Q24" s="20"/>
      <c r="R24" s="20"/>
      <c r="S24" s="20"/>
      <c r="T24" s="20"/>
      <c r="U24" s="20"/>
      <c r="V24" s="20"/>
      <c r="W24" s="20"/>
      <c r="X24" s="20"/>
      <c r="Y24" s="20"/>
      <c r="Z24" s="20"/>
      <c r="AA24" s="20"/>
      <c r="AB24" s="20"/>
      <c r="AC24" s="20"/>
      <c r="AD24" s="20"/>
      <c r="AE24" s="20"/>
    </row>
    <row r="25" spans="2:31" x14ac:dyDescent="0.2">
      <c r="B25" s="5" t="s">
        <v>10</v>
      </c>
      <c r="C25" s="13">
        <f>C22</f>
        <v>0</v>
      </c>
      <c r="F25" s="20" t="s">
        <v>41</v>
      </c>
      <c r="G25" s="20" t="e">
        <f>IF($F$5="",C56,NA())</f>
        <v>#N/A</v>
      </c>
      <c r="H25" s="20"/>
      <c r="I25" s="20"/>
      <c r="J25" s="20"/>
      <c r="K25" s="20"/>
      <c r="L25" s="20" t="e">
        <f t="shared" ref="L25:L26" si="1">G25*12</f>
        <v>#N/A</v>
      </c>
      <c r="M25" s="20"/>
      <c r="N25" s="20"/>
      <c r="O25" s="20"/>
      <c r="P25" s="20"/>
      <c r="Q25" s="20"/>
      <c r="R25" s="20"/>
      <c r="S25" s="20"/>
      <c r="T25" s="20"/>
      <c r="U25" s="20"/>
      <c r="V25" s="20"/>
      <c r="W25" s="20"/>
      <c r="X25" s="20"/>
      <c r="Y25" s="20"/>
      <c r="Z25" s="20"/>
      <c r="AA25" s="20"/>
      <c r="AB25" s="20"/>
      <c r="AC25" s="20"/>
      <c r="AD25" s="20"/>
      <c r="AE25" s="20"/>
    </row>
    <row r="26" spans="2:31" x14ac:dyDescent="0.2">
      <c r="B26" s="3" t="s">
        <v>25</v>
      </c>
      <c r="C26" s="10">
        <f>C24*C25</f>
        <v>0</v>
      </c>
      <c r="F26" s="20" t="s">
        <v>42</v>
      </c>
      <c r="G26" s="20" t="e">
        <f>IF($F$5="",C57,NA())</f>
        <v>#N/A</v>
      </c>
      <c r="H26" s="20"/>
      <c r="I26" s="20"/>
      <c r="J26" s="20"/>
      <c r="K26" s="20"/>
      <c r="L26" s="20" t="e">
        <f t="shared" si="1"/>
        <v>#N/A</v>
      </c>
      <c r="M26" s="20"/>
      <c r="N26" s="20"/>
      <c r="O26" s="20"/>
      <c r="P26" s="20"/>
      <c r="Q26" s="20"/>
      <c r="R26" s="20"/>
      <c r="S26" s="20"/>
      <c r="T26" s="20"/>
      <c r="U26" s="20"/>
      <c r="V26" s="20"/>
      <c r="W26" s="20"/>
      <c r="X26" s="20"/>
      <c r="Y26" s="20"/>
      <c r="Z26" s="20"/>
      <c r="AA26" s="20"/>
      <c r="AB26" s="20"/>
      <c r="AC26" s="20"/>
      <c r="AD26" s="20"/>
      <c r="AE26" s="20"/>
    </row>
    <row r="27" spans="2:31" x14ac:dyDescent="0.2">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row>
    <row r="28" spans="2:31" x14ac:dyDescent="0.2">
      <c r="B28" t="s">
        <v>18</v>
      </c>
      <c r="C28" s="9">
        <f>C11*C12</f>
        <v>0</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2:31" x14ac:dyDescent="0.2">
      <c r="B29" t="s">
        <v>11</v>
      </c>
      <c r="C29" s="28"/>
      <c r="D29" s="25" t="s">
        <v>46</v>
      </c>
      <c r="E29" s="20">
        <f>N(C29="")</f>
        <v>1</v>
      </c>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2:31" x14ac:dyDescent="0.2">
      <c r="B30" t="s">
        <v>4</v>
      </c>
      <c r="C30" s="13">
        <f>C13</f>
        <v>0</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2:31" x14ac:dyDescent="0.2">
      <c r="B31" s="3" t="s">
        <v>24</v>
      </c>
      <c r="C31" s="10">
        <f>C28*C29*C30</f>
        <v>0</v>
      </c>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2:31" x14ac:dyDescent="0.2">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2:31" x14ac:dyDescent="0.2">
      <c r="B33" t="s">
        <v>13</v>
      </c>
      <c r="C33" s="9">
        <f>C26</f>
        <v>0</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2:31" x14ac:dyDescent="0.2">
      <c r="B34" s="1" t="s">
        <v>12</v>
      </c>
      <c r="C34" s="9">
        <f>C31</f>
        <v>0</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2:31" ht="13.5" thickBot="1" x14ac:dyDescent="0.25">
      <c r="B35" s="2" t="s">
        <v>73</v>
      </c>
      <c r="C35" s="16">
        <f>C33+C34</f>
        <v>0</v>
      </c>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2:31" ht="13.5" thickTop="1" x14ac:dyDescent="0.2">
      <c r="B36" s="6"/>
      <c r="C36" s="11"/>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2:31" x14ac:dyDescent="0.2">
      <c r="B37" t="s">
        <v>18</v>
      </c>
      <c r="C37" s="12">
        <f>C11*C12</f>
        <v>0</v>
      </c>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2:31" x14ac:dyDescent="0.2">
      <c r="B38" s="7" t="s">
        <v>47</v>
      </c>
      <c r="C38" s="26"/>
      <c r="D38" s="25" t="s">
        <v>46</v>
      </c>
      <c r="E38" s="20">
        <f t="shared" ref="E38:E39" si="2">N(C38="")</f>
        <v>1</v>
      </c>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2:31" x14ac:dyDescent="0.2">
      <c r="B39" s="7" t="s">
        <v>28</v>
      </c>
      <c r="C39" s="26"/>
      <c r="D39" s="25" t="s">
        <v>46</v>
      </c>
      <c r="E39" s="20">
        <f t="shared" si="2"/>
        <v>1</v>
      </c>
      <c r="F39" s="20"/>
      <c r="G39" s="20"/>
      <c r="H39" s="20"/>
      <c r="I39" s="20"/>
      <c r="J39" s="20"/>
      <c r="K39" s="20"/>
      <c r="L39" s="30"/>
      <c r="M39" s="41"/>
      <c r="N39" s="44" t="s">
        <v>45</v>
      </c>
      <c r="O39" s="45">
        <f>C58*12</f>
        <v>0</v>
      </c>
      <c r="P39" s="31"/>
      <c r="Q39" s="20"/>
      <c r="R39" s="20"/>
      <c r="S39" s="20"/>
      <c r="T39" s="20"/>
      <c r="U39" s="20"/>
      <c r="V39" s="20"/>
      <c r="W39" s="20"/>
      <c r="X39" s="20"/>
      <c r="Y39" s="20"/>
      <c r="Z39" s="20"/>
      <c r="AA39" s="20"/>
      <c r="AB39" s="20"/>
      <c r="AC39" s="20"/>
      <c r="AD39" s="20"/>
      <c r="AE39" s="20"/>
    </row>
    <row r="40" spans="2:31" x14ac:dyDescent="0.2">
      <c r="B40" s="4" t="s">
        <v>20</v>
      </c>
      <c r="C40" s="9">
        <f>40*4</f>
        <v>160</v>
      </c>
      <c r="F40" s="20"/>
      <c r="G40" s="20">
        <v>0</v>
      </c>
      <c r="H40" s="20">
        <f>G40+1</f>
        <v>1</v>
      </c>
      <c r="I40" s="20">
        <f t="shared" ref="I40:J40" si="3">H40+1</f>
        <v>2</v>
      </c>
      <c r="J40" s="20">
        <f t="shared" si="3"/>
        <v>3</v>
      </c>
      <c r="K40" s="20">
        <f t="shared" ref="K40:AE40" si="4">J40+1</f>
        <v>4</v>
      </c>
      <c r="L40" s="20">
        <f t="shared" si="4"/>
        <v>5</v>
      </c>
      <c r="M40" s="20">
        <f t="shared" si="4"/>
        <v>6</v>
      </c>
      <c r="N40" s="20">
        <f t="shared" si="4"/>
        <v>7</v>
      </c>
      <c r="O40" s="20">
        <f t="shared" si="4"/>
        <v>8</v>
      </c>
      <c r="P40" s="20">
        <f t="shared" si="4"/>
        <v>9</v>
      </c>
      <c r="Q40" s="20">
        <f t="shared" si="4"/>
        <v>10</v>
      </c>
      <c r="R40" s="20">
        <f t="shared" si="4"/>
        <v>11</v>
      </c>
      <c r="S40" s="20">
        <f t="shared" si="4"/>
        <v>12</v>
      </c>
      <c r="T40" s="20">
        <f t="shared" si="4"/>
        <v>13</v>
      </c>
      <c r="U40" s="20">
        <f t="shared" si="4"/>
        <v>14</v>
      </c>
      <c r="V40" s="20">
        <f t="shared" si="4"/>
        <v>15</v>
      </c>
      <c r="W40" s="20">
        <f t="shared" si="4"/>
        <v>16</v>
      </c>
      <c r="X40" s="20">
        <f t="shared" si="4"/>
        <v>17</v>
      </c>
      <c r="Y40" s="20">
        <f t="shared" si="4"/>
        <v>18</v>
      </c>
      <c r="Z40" s="20">
        <f t="shared" si="4"/>
        <v>19</v>
      </c>
      <c r="AA40" s="20">
        <f t="shared" si="4"/>
        <v>20</v>
      </c>
      <c r="AB40" s="20">
        <f t="shared" si="4"/>
        <v>21</v>
      </c>
      <c r="AC40" s="20">
        <f t="shared" si="4"/>
        <v>22</v>
      </c>
      <c r="AD40" s="20">
        <f t="shared" si="4"/>
        <v>23</v>
      </c>
      <c r="AE40" s="20">
        <f t="shared" si="4"/>
        <v>24</v>
      </c>
    </row>
    <row r="41" spans="2:31" ht="13.5" thickBot="1" x14ac:dyDescent="0.25">
      <c r="B41" s="2" t="s">
        <v>26</v>
      </c>
      <c r="C41" s="8">
        <f>C37*C38/60*C39/C40</f>
        <v>0</v>
      </c>
      <c r="F41" s="20" t="s">
        <v>43</v>
      </c>
      <c r="G41" s="20" t="e">
        <f>IF($F$5="",-C9,NA())</f>
        <v>#N/A</v>
      </c>
      <c r="H41" s="20" t="e">
        <f>IF($F$5="",G41+$C$58,NA())</f>
        <v>#N/A</v>
      </c>
      <c r="I41" s="20" t="e">
        <f t="shared" ref="I41:AE41" si="5">IF($F$5="",H41+$C$58,NA())</f>
        <v>#N/A</v>
      </c>
      <c r="J41" s="20" t="e">
        <f t="shared" si="5"/>
        <v>#N/A</v>
      </c>
      <c r="K41" s="20" t="e">
        <f t="shared" si="5"/>
        <v>#N/A</v>
      </c>
      <c r="L41" s="20" t="e">
        <f t="shared" si="5"/>
        <v>#N/A</v>
      </c>
      <c r="M41" s="20" t="e">
        <f t="shared" si="5"/>
        <v>#N/A</v>
      </c>
      <c r="N41" s="20" t="e">
        <f t="shared" si="5"/>
        <v>#N/A</v>
      </c>
      <c r="O41" s="20" t="e">
        <f t="shared" si="5"/>
        <v>#N/A</v>
      </c>
      <c r="P41" s="20" t="e">
        <f t="shared" si="5"/>
        <v>#N/A</v>
      </c>
      <c r="Q41" s="20" t="e">
        <f t="shared" si="5"/>
        <v>#N/A</v>
      </c>
      <c r="R41" s="20" t="e">
        <f t="shared" si="5"/>
        <v>#N/A</v>
      </c>
      <c r="S41" s="20" t="e">
        <f t="shared" si="5"/>
        <v>#N/A</v>
      </c>
      <c r="T41" s="20" t="e">
        <f t="shared" si="5"/>
        <v>#N/A</v>
      </c>
      <c r="U41" s="20" t="e">
        <f t="shared" si="5"/>
        <v>#N/A</v>
      </c>
      <c r="V41" s="20" t="e">
        <f t="shared" si="5"/>
        <v>#N/A</v>
      </c>
      <c r="W41" s="20" t="e">
        <f t="shared" si="5"/>
        <v>#N/A</v>
      </c>
      <c r="X41" s="20" t="e">
        <f t="shared" si="5"/>
        <v>#N/A</v>
      </c>
      <c r="Y41" s="20" t="e">
        <f t="shared" si="5"/>
        <v>#N/A</v>
      </c>
      <c r="Z41" s="20" t="e">
        <f t="shared" si="5"/>
        <v>#N/A</v>
      </c>
      <c r="AA41" s="20" t="e">
        <f t="shared" si="5"/>
        <v>#N/A</v>
      </c>
      <c r="AB41" s="20" t="e">
        <f t="shared" si="5"/>
        <v>#N/A</v>
      </c>
      <c r="AC41" s="20" t="e">
        <f t="shared" si="5"/>
        <v>#N/A</v>
      </c>
      <c r="AD41" s="20" t="e">
        <f t="shared" si="5"/>
        <v>#N/A</v>
      </c>
      <c r="AE41" s="20" t="e">
        <f t="shared" si="5"/>
        <v>#N/A</v>
      </c>
    </row>
    <row r="42" spans="2:31" ht="13.5" thickTop="1" x14ac:dyDescent="0.2">
      <c r="F42" s="20" t="s">
        <v>44</v>
      </c>
      <c r="G42" s="22" t="e">
        <f>IF($F$5="",G41/($C$9),NA())</f>
        <v>#N/A</v>
      </c>
      <c r="H42" s="22" t="e">
        <f t="shared" ref="H42:AE42" si="6">IF($F$5="",H41/($C$9),NA())</f>
        <v>#N/A</v>
      </c>
      <c r="I42" s="22" t="e">
        <f t="shared" si="6"/>
        <v>#N/A</v>
      </c>
      <c r="J42" s="22" t="e">
        <f t="shared" si="6"/>
        <v>#N/A</v>
      </c>
      <c r="K42" s="22" t="e">
        <f t="shared" si="6"/>
        <v>#N/A</v>
      </c>
      <c r="L42" s="22" t="e">
        <f t="shared" si="6"/>
        <v>#N/A</v>
      </c>
      <c r="M42" s="22" t="e">
        <f t="shared" si="6"/>
        <v>#N/A</v>
      </c>
      <c r="N42" s="22" t="e">
        <f t="shared" si="6"/>
        <v>#N/A</v>
      </c>
      <c r="O42" s="22" t="e">
        <f t="shared" si="6"/>
        <v>#N/A</v>
      </c>
      <c r="P42" s="22" t="e">
        <f t="shared" si="6"/>
        <v>#N/A</v>
      </c>
      <c r="Q42" s="22" t="e">
        <f t="shared" si="6"/>
        <v>#N/A</v>
      </c>
      <c r="R42" s="22" t="e">
        <f t="shared" si="6"/>
        <v>#N/A</v>
      </c>
      <c r="S42" s="22" t="e">
        <f t="shared" si="6"/>
        <v>#N/A</v>
      </c>
      <c r="T42" s="22" t="e">
        <f t="shared" si="6"/>
        <v>#N/A</v>
      </c>
      <c r="U42" s="22" t="e">
        <f t="shared" si="6"/>
        <v>#N/A</v>
      </c>
      <c r="V42" s="22" t="e">
        <f t="shared" si="6"/>
        <v>#N/A</v>
      </c>
      <c r="W42" s="22" t="e">
        <f t="shared" si="6"/>
        <v>#N/A</v>
      </c>
      <c r="X42" s="22" t="e">
        <f t="shared" si="6"/>
        <v>#N/A</v>
      </c>
      <c r="Y42" s="22" t="e">
        <f t="shared" si="6"/>
        <v>#N/A</v>
      </c>
      <c r="Z42" s="22" t="e">
        <f t="shared" si="6"/>
        <v>#N/A</v>
      </c>
      <c r="AA42" s="22" t="e">
        <f t="shared" si="6"/>
        <v>#N/A</v>
      </c>
      <c r="AB42" s="22" t="e">
        <f t="shared" si="6"/>
        <v>#N/A</v>
      </c>
      <c r="AC42" s="22" t="e">
        <f t="shared" si="6"/>
        <v>#N/A</v>
      </c>
      <c r="AD42" s="22" t="e">
        <f t="shared" si="6"/>
        <v>#N/A</v>
      </c>
      <c r="AE42" s="22" t="e">
        <f t="shared" si="6"/>
        <v>#N/A</v>
      </c>
    </row>
    <row r="43" spans="2:31" x14ac:dyDescent="0.2">
      <c r="B43" t="s">
        <v>19</v>
      </c>
      <c r="C43" s="9">
        <f>C35</f>
        <v>0</v>
      </c>
      <c r="I43" s="47" t="e">
        <f>M42</f>
        <v>#N/A</v>
      </c>
      <c r="J43" s="23"/>
      <c r="K43" s="47" t="e">
        <f>S42</f>
        <v>#N/A</v>
      </c>
      <c r="L43" s="29"/>
      <c r="M43" s="23"/>
      <c r="N43" s="23"/>
      <c r="O43" s="23"/>
      <c r="P43" s="47" t="e">
        <f>AE42</f>
        <v>#N/A</v>
      </c>
      <c r="Q43" s="29"/>
    </row>
    <row r="44" spans="2:31" x14ac:dyDescent="0.2">
      <c r="B44" t="s">
        <v>14</v>
      </c>
      <c r="C44" s="26"/>
      <c r="D44" s="25" t="s">
        <v>46</v>
      </c>
      <c r="E44" s="20">
        <f t="shared" ref="E44:E45" si="7">N(C44="")</f>
        <v>1</v>
      </c>
      <c r="F44" s="20"/>
      <c r="G44" s="20"/>
      <c r="H44" s="20"/>
      <c r="I44" s="47"/>
      <c r="K44" s="47"/>
      <c r="L44" s="29"/>
      <c r="P44" s="47"/>
      <c r="Q44" s="29"/>
      <c r="R44" s="20"/>
      <c r="S44" s="20"/>
      <c r="T44" s="20"/>
      <c r="U44" s="20"/>
      <c r="V44" s="20"/>
      <c r="W44" s="20"/>
      <c r="X44" s="20"/>
      <c r="Y44" s="20"/>
      <c r="Z44" s="20"/>
      <c r="AA44" s="20"/>
      <c r="AB44" s="20"/>
      <c r="AC44" s="20"/>
      <c r="AD44" s="20"/>
      <c r="AE44" s="20"/>
    </row>
    <row r="45" spans="2:31" x14ac:dyDescent="0.2">
      <c r="B45" t="s">
        <v>15</v>
      </c>
      <c r="C45" s="26"/>
      <c r="D45" s="25" t="s">
        <v>46</v>
      </c>
      <c r="E45" s="20">
        <f t="shared" si="7"/>
        <v>1</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2:31" x14ac:dyDescent="0.2">
      <c r="B46" s="4" t="s">
        <v>20</v>
      </c>
      <c r="C46" s="9">
        <f>40*4</f>
        <v>160</v>
      </c>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2:31" ht="13.5" thickBot="1" x14ac:dyDescent="0.25">
      <c r="B47" s="2" t="s">
        <v>29</v>
      </c>
      <c r="C47" s="8">
        <f>C43*C44*C45/C46</f>
        <v>0</v>
      </c>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2:31" ht="13.5" thickTop="1" x14ac:dyDescent="0.2">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2:31" x14ac:dyDescent="0.2">
      <c r="B49" t="s">
        <v>21</v>
      </c>
      <c r="C49" s="28"/>
      <c r="D49" s="25" t="s">
        <v>46</v>
      </c>
      <c r="E49" s="20">
        <f>N(C49="")</f>
        <v>1</v>
      </c>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2:31" x14ac:dyDescent="0.2">
      <c r="B50" t="s">
        <v>22</v>
      </c>
      <c r="C50" s="9">
        <f>C7</f>
        <v>0</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2:31" x14ac:dyDescent="0.2">
      <c r="B51" t="s">
        <v>14</v>
      </c>
      <c r="C51" s="9">
        <f>C44</f>
        <v>0</v>
      </c>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2:31" x14ac:dyDescent="0.2">
      <c r="B52" t="s">
        <v>15</v>
      </c>
      <c r="C52" s="9">
        <f>C45</f>
        <v>0</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2:31" ht="13.5" thickBot="1" x14ac:dyDescent="0.25">
      <c r="B53" s="2" t="s">
        <v>27</v>
      </c>
      <c r="C53" s="8">
        <f>C49*C50*C51*C52</f>
        <v>0</v>
      </c>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2:31" ht="13.5" thickTop="1" x14ac:dyDescent="0.2">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2:31" x14ac:dyDescent="0.2">
      <c r="B55" t="s">
        <v>30</v>
      </c>
      <c r="C55" s="9">
        <f>C41</f>
        <v>0</v>
      </c>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2:31" x14ac:dyDescent="0.2">
      <c r="B56" s="1" t="s">
        <v>31</v>
      </c>
      <c r="C56" s="9">
        <f>C47</f>
        <v>0</v>
      </c>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2:31" x14ac:dyDescent="0.2">
      <c r="B57" s="1" t="s">
        <v>32</v>
      </c>
      <c r="C57" s="9">
        <f>C53</f>
        <v>0</v>
      </c>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2:31" ht="20.25" customHeight="1" thickBot="1" x14ac:dyDescent="0.25">
      <c r="B58" s="17" t="s">
        <v>23</v>
      </c>
      <c r="C58" s="18">
        <f>SUM(C55:C57)</f>
        <v>0</v>
      </c>
      <c r="F58" s="20"/>
      <c r="J58" s="40"/>
      <c r="K58" s="41"/>
      <c r="L58" s="42" t="s">
        <v>50</v>
      </c>
      <c r="M58" s="43" t="str">
        <f>IFERROR(ROUND(C9/C58,0)&amp;" months","")</f>
        <v/>
      </c>
      <c r="N58" s="20"/>
      <c r="O58" s="20"/>
      <c r="P58" s="20"/>
      <c r="Q58" s="20"/>
      <c r="R58" s="20"/>
      <c r="S58" s="20"/>
      <c r="T58" s="20"/>
      <c r="U58" s="20"/>
      <c r="V58" s="20"/>
      <c r="W58" s="20"/>
      <c r="X58" s="20"/>
      <c r="Y58" s="20"/>
      <c r="Z58" s="20"/>
      <c r="AA58" s="20"/>
      <c r="AB58" s="20"/>
      <c r="AC58" s="20"/>
      <c r="AD58" s="20"/>
      <c r="AE58" s="20"/>
    </row>
    <row r="59" spans="2:31" ht="13.5" thickTop="1" x14ac:dyDescent="0.2">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2:31" hidden="1" x14ac:dyDescent="0.2">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sheetData>
  <sheetProtection algorithmName="SHA-512" hashValue="AwR1jMTGzkUq1oH0ql4Sj5IyCKi89JaVgv3psVlLL2n/c8dvjHTj7MKelYiXKr1ZZEFkOqSw0qdcgtYNARPVNg==" saltValue="BLdbjsMgm1nV7dHjS7lYlg==" spinCount="100000" sheet="1" objects="1" scenarios="1"/>
  <mergeCells count="3">
    <mergeCell ref="I43:I44"/>
    <mergeCell ref="P43:P44"/>
    <mergeCell ref="K43:K44"/>
  </mergeCells>
  <conditionalFormatting sqref="B44:B45 C43:C45 A62:XFD1048576 B46:C48 A1:A61 H6:XFD6 B28:E28 H28:XFD28 B9:L9 F7:L8 B27:XFD27 B24:E26 M7:XFD9 H24:XFD26 AF40:XFD43 D43:E43 F44:H44 R44:XFD44 M43:P43 I43:K43 B38:C39 F38:XFD38 F45:XFD45 B6:E8 B10:XFD23 B29:XFD37 B40:AE42 Q39:XFD39 F39:O39 D46:XFD57 D59:XFD61 D58:F58 K58:XFD58 B1:XFD5">
    <cfRule type="expression" dxfId="35" priority="38">
      <formula>ISERROR(A1)</formula>
    </cfRule>
    <cfRule type="cellIs" dxfId="34" priority="39" operator="equal">
      <formula>"n/a"</formula>
    </cfRule>
    <cfRule type="cellIs" dxfId="33" priority="40" operator="equal">
      <formula>"n.a."</formula>
    </cfRule>
  </conditionalFormatting>
  <conditionalFormatting sqref="B58:C58">
    <cfRule type="expression" dxfId="32" priority="35">
      <formula>ISERROR(B58)</formula>
    </cfRule>
    <cfRule type="cellIs" dxfId="31" priority="36" operator="equal">
      <formula>"n/a"</formula>
    </cfRule>
    <cfRule type="cellIs" dxfId="30" priority="37" operator="equal">
      <formula>"n.a."</formula>
    </cfRule>
  </conditionalFormatting>
  <conditionalFormatting sqref="B53:C53">
    <cfRule type="expression" dxfId="29" priority="32">
      <formula>ISERROR(B53)</formula>
    </cfRule>
    <cfRule type="cellIs" dxfId="28" priority="33" operator="equal">
      <formula>"n/a"</formula>
    </cfRule>
    <cfRule type="cellIs" dxfId="27" priority="34" operator="equal">
      <formula>"n.a."</formula>
    </cfRule>
  </conditionalFormatting>
  <conditionalFormatting sqref="C49">
    <cfRule type="expression" dxfId="26" priority="29">
      <formula>ISERROR(C49)</formula>
    </cfRule>
    <cfRule type="cellIs" dxfId="25" priority="30" operator="equal">
      <formula>"n/a"</formula>
    </cfRule>
    <cfRule type="cellIs" dxfId="24" priority="31" operator="equal">
      <formula>"n.a."</formula>
    </cfRule>
  </conditionalFormatting>
  <conditionalFormatting sqref="B52">
    <cfRule type="expression" dxfId="23" priority="26">
      <formula>ISERROR(B52)</formula>
    </cfRule>
    <cfRule type="cellIs" dxfId="22" priority="27" operator="equal">
      <formula>"n/a"</formula>
    </cfRule>
    <cfRule type="cellIs" dxfId="21" priority="28" operator="equal">
      <formula>"n.a."</formula>
    </cfRule>
  </conditionalFormatting>
  <conditionalFormatting sqref="D7">
    <cfRule type="expression" dxfId="20" priority="21">
      <formula>C7&lt;&gt;""</formula>
    </cfRule>
  </conditionalFormatting>
  <conditionalFormatting sqref="D8">
    <cfRule type="expression" dxfId="19" priority="20">
      <formula>C8&lt;&gt;""</formula>
    </cfRule>
  </conditionalFormatting>
  <conditionalFormatting sqref="D11:D13">
    <cfRule type="expression" dxfId="18" priority="19">
      <formula>C11&lt;&gt;""</formula>
    </cfRule>
  </conditionalFormatting>
  <conditionalFormatting sqref="D17">
    <cfRule type="expression" dxfId="17" priority="18">
      <formula>C17&lt;&gt;""</formula>
    </cfRule>
  </conditionalFormatting>
  <conditionalFormatting sqref="D21">
    <cfRule type="expression" dxfId="16" priority="17">
      <formula>C21&lt;&gt;""</formula>
    </cfRule>
  </conditionalFormatting>
  <conditionalFormatting sqref="D29">
    <cfRule type="expression" dxfId="15" priority="16">
      <formula>C29&lt;&gt;""</formula>
    </cfRule>
  </conditionalFormatting>
  <conditionalFormatting sqref="D38:D39">
    <cfRule type="expression" dxfId="14" priority="13">
      <formula>ISERROR(D38)</formula>
    </cfRule>
    <cfRule type="cellIs" dxfId="13" priority="14" operator="equal">
      <formula>"n/a"</formula>
    </cfRule>
    <cfRule type="cellIs" dxfId="12" priority="15" operator="equal">
      <formula>"n.a."</formula>
    </cfRule>
  </conditionalFormatting>
  <conditionalFormatting sqref="D38:D39">
    <cfRule type="expression" dxfId="11" priority="12">
      <formula>C38&lt;&gt;""</formula>
    </cfRule>
  </conditionalFormatting>
  <conditionalFormatting sqref="D44:D45">
    <cfRule type="expression" dxfId="10" priority="9">
      <formula>ISERROR(D44)</formula>
    </cfRule>
    <cfRule type="cellIs" dxfId="9" priority="10" operator="equal">
      <formula>"n/a"</formula>
    </cfRule>
    <cfRule type="cellIs" dxfId="8" priority="11" operator="equal">
      <formula>"n.a."</formula>
    </cfRule>
  </conditionalFormatting>
  <conditionalFormatting sqref="D44:D45">
    <cfRule type="expression" dxfId="7" priority="8">
      <formula>C44&lt;&gt;""</formula>
    </cfRule>
  </conditionalFormatting>
  <conditionalFormatting sqref="D49">
    <cfRule type="expression" dxfId="6" priority="7">
      <formula>C49&lt;&gt;""</formula>
    </cfRule>
  </conditionalFormatting>
  <conditionalFormatting sqref="E38:E39">
    <cfRule type="expression" dxfId="5" priority="4">
      <formula>ISERROR(E38)</formula>
    </cfRule>
    <cfRule type="cellIs" dxfId="4" priority="5" operator="equal">
      <formula>"n/a"</formula>
    </cfRule>
    <cfRule type="cellIs" dxfId="3" priority="6" operator="equal">
      <formula>"n.a."</formula>
    </cfRule>
  </conditionalFormatting>
  <conditionalFormatting sqref="E44:E45">
    <cfRule type="expression" dxfId="2" priority="1">
      <formula>ISERROR(E44)</formula>
    </cfRule>
    <cfRule type="cellIs" dxfId="1" priority="2" operator="equal">
      <formula>"n/a"</formula>
    </cfRule>
    <cfRule type="cellIs" dxfId="0" priority="3" operator="equal">
      <formula>"n.a."</formula>
    </cfRule>
  </conditionalFormatting>
  <dataValidations count="2">
    <dataValidation type="list" allowBlank="1" showInputMessage="1" showErrorMessage="1" sqref="C17 C21">
      <formula1>"0%,10%,20%,30%,40%,50%,60%,70%,80%,90%,100%"</formula1>
    </dataValidation>
    <dataValidation type="list" allowBlank="1" showInputMessage="1" showErrorMessage="1" sqref="C29 C49">
      <formula1>"0%,5%,10%,15%,20%,25%,30%,35%,40%,45%,50%,60%,70%,80%,90%,100%"</formula1>
    </dataValidation>
  </dataValidations>
  <hyperlinks>
    <hyperlink ref="P4" r:id="rId1"/>
  </hyperlinks>
  <pageMargins left="0.23622047244094491" right="0.23622047244094491" top="0.74803149606299213" bottom="0.74803149606299213" header="0.31496062992125984" footer="0.31496062992125984"/>
  <pageSetup paperSize="9" scale="53" orientation="landscape" r:id="rId2"/>
  <headerFooter scaleWithDoc="0">
    <oddFooter>&amp;L&amp;8Estimate only&amp;C&amp;8&amp;D &amp;T&amp;R&amp;8&amp;P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1450EB2015D40B8AD00BBA63BFDB8" ma:contentTypeVersion="1" ma:contentTypeDescription="Create a new document." ma:contentTypeScope="" ma:versionID="90684574f2c41a24305ca43c395a3f17">
  <xsd:schema xmlns:xsd="http://www.w3.org/2001/XMLSchema" xmlns:xs="http://www.w3.org/2001/XMLSchema" xmlns:p="http://schemas.microsoft.com/office/2006/metadata/properties" xmlns:ns3="9d0733cb-3b34-4505-a429-240675fecc54" targetNamespace="http://schemas.microsoft.com/office/2006/metadata/properties" ma:root="true" ma:fieldsID="096d13b6997e49ef3b1fbd3f9ca6aa08" ns3:_="">
    <xsd:import namespace="9d0733cb-3b34-4505-a429-240675fecc54"/>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733cb-3b34-4505-a429-240675fecc5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A09B98-A287-459D-8918-C62BE10BE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733cb-3b34-4505-a429-240675fecc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64E29-DD8F-4C2D-A905-F8B46EB36F71}">
  <ds:schemaRefs>
    <ds:schemaRef ds:uri="http://purl.org/dc/dcmitype/"/>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9d0733cb-3b34-4505-a429-240675fecc54"/>
    <ds:schemaRef ds:uri="http://purl.org/dc/elements/1.1/"/>
  </ds:schemaRefs>
</ds:datastoreItem>
</file>

<file path=customXml/itemProps3.xml><?xml version="1.0" encoding="utf-8"?>
<ds:datastoreItem xmlns:ds="http://schemas.openxmlformats.org/officeDocument/2006/customXml" ds:itemID="{1A7E8632-89C5-4059-B09F-40B84007BE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ROI_estimate</vt:lpstr>
      <vt:lpstr>Instructions!Print_Area</vt:lpstr>
      <vt:lpstr>ROI_estimate!Print_Area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Glückman</dc:creator>
  <cp:lastModifiedBy>Josephine Lindevik</cp:lastModifiedBy>
  <cp:lastPrinted>2015-05-22T12:06:22Z</cp:lastPrinted>
  <dcterms:created xsi:type="dcterms:W3CDTF">2012-05-28T21:40:55Z</dcterms:created>
  <dcterms:modified xsi:type="dcterms:W3CDTF">2016-04-13T09:29:47Z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0x0101001EF1450EB2015D40B8AD00BBA63BFDB8</vt:lpwstr>
  </property>
</Properties>
</file>